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core" sheetId="2" state="visible" r:id="rId2"/>
    <sheet xmlns:r="http://schemas.openxmlformats.org/officeDocument/2006/relationships" name="Evidence" sheetId="3" state="visible" r:id="rId3"/>
    <sheet xmlns:r="http://schemas.openxmlformats.org/officeDocument/2006/relationships" name="Register row" sheetId="4" state="visible" r:id="rId4"/>
    <sheet xmlns:r="http://schemas.openxmlformats.org/officeDocument/2006/relationships" name="Questions" sheetId="5" state="visible" r:id="rId5"/>
    <sheet xmlns:r="http://schemas.openxmlformats.org/officeDocument/2006/relationships" name="Settings" sheetId="6" state="visible" r:id="rId6"/>
    <sheet xmlns:r="http://schemas.openxmlformats.org/officeDocument/2006/relationships" name="Lists" sheetId="7" state="visible" r:id="rId7"/>
  </sheets>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b val="1"/>
      <color rgb="001E3A5F"/>
      <sz val="14"/>
    </font>
    <font>
      <color rgb="001D1D1F"/>
      <sz val="11"/>
    </font>
    <font>
      <b val="1"/>
      <color rgb="00FFFFFF"/>
    </font>
    <font>
      <b val="1"/>
    </font>
  </fonts>
  <fills count="5">
    <fill>
      <patternFill/>
    </fill>
    <fill>
      <patternFill patternType="gray125"/>
    </fill>
    <fill>
      <patternFill patternType="solid">
        <fgColor rgb="001E3A5F"/>
      </patternFill>
    </fill>
    <fill>
      <patternFill patternType="solid">
        <fgColor rgb="00FEF9C3"/>
      </patternFill>
    </fill>
    <fill>
      <patternFill patternType="solid">
        <fgColor rgb="00F1F5F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top" wrapText="1"/>
    </xf>
    <xf numFmtId="0" fontId="0" fillId="0" borderId="1" pivotButton="0" quotePrefix="0" xfId="0"/>
    <xf numFmtId="164" fontId="0" fillId="0" borderId="1" pivotButton="0" quotePrefix="0" xfId="0"/>
    <xf numFmtId="0" fontId="0" fillId="4" borderId="1" pivotButton="0" quotePrefix="0" xfId="0"/>
    <xf numFmtId="164" fontId="0" fillId="0" borderId="0" pivotButton="0" quotePrefix="0" xfId="0"/>
    <xf numFmtId="0" fontId="0" fillId="0" borderId="1" applyAlignment="1" pivotButton="0" quotePrefix="0" xfId="0">
      <alignment vertical="top" wrapText="1"/>
    </xf>
    <xf numFmtId="0" fontId="0" fillId="0" borderId="0" applyAlignment="1" pivotButton="0" quotePrefix="0" xfId="0">
      <alignment/>
    </xf>
    <xf numFmtId="0" fontId="0" fillId="3" borderId="0" pivotButton="0" quotePrefix="0" xfId="0"/>
    <xf numFmtId="0" fontId="4" fillId="0" borderId="0" pivotButton="0" quotePrefix="0" xfId="0"/>
  </cellXfs>
  <cellStyles count="1">
    <cellStyle name="Normal" xfId="0" builtinId="0" hidden="0"/>
  </cellStyles>
  <dxfs count="9">
    <dxf>
      <fill>
        <patternFill patternType="solid">
          <fgColor rgb="00BBF7D0"/>
          <bgColor rgb="00BBF7D0"/>
        </patternFill>
      </fill>
    </dxf>
    <dxf>
      <fill>
        <patternFill patternType="solid">
          <fgColor rgb="00FDE68A"/>
          <bgColor rgb="00FDE68A"/>
        </patternFill>
      </fill>
    </dxf>
    <dxf>
      <fill>
        <patternFill patternType="solid">
          <fgColor rgb="00FECACA"/>
          <bgColor rgb="00FECACA"/>
        </patternFill>
      </fill>
    </dxf>
    <dxf>
      <fill>
        <patternFill patternType="solid">
          <fgColor rgb="00BFDBFE"/>
          <bgColor rgb="00BFDBFE"/>
        </patternFill>
      </fill>
    </dxf>
    <dxf>
      <fill>
        <patternFill patternType="solid">
          <fgColor rgb="00E5E7EB"/>
          <bgColor rgb="00E5E7EB"/>
        </patternFill>
      </fill>
    </dxf>
    <dxf>
      <fill>
        <patternFill patternType="solid">
          <fgColor rgb="00DCFCE7"/>
          <bgColor rgb="00DCFCE7"/>
        </patternFill>
      </fill>
    </dxf>
    <dxf>
      <fill>
        <patternFill patternType="solid">
          <fgColor rgb="00FEF3C7"/>
          <bgColor rgb="00FEF3C7"/>
        </patternFill>
      </fill>
    </dxf>
    <dxf>
      <fill>
        <patternFill patternType="solid">
          <fgColor rgb="00FEE2E2"/>
          <bgColor rgb="00FEE2E2"/>
        </patternFill>
      </fill>
    </dxf>
    <dxf>
      <fill>
        <patternFill patternType="solid">
          <fgColor rgb="00E0E7FF"/>
          <bgColor rgb="00E0E7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zoomScale="100" workbookViewId="0">
      <selection activeCell="A1" sqref="A1"/>
    </sheetView>
  </sheetViews>
  <sheetFormatPr baseColWidth="8" defaultRowHeight="15"/>
  <cols>
    <col width="120" customWidth="1" min="1" max="1"/>
  </cols>
  <sheetData>
    <row r="1">
      <c r="A1" s="1" t="inlineStr">
        <is>
          <t>AI tool vetting checklist: 12 questions and a score</t>
        </is>
      </c>
    </row>
    <row r="2">
      <c r="A2" s="2" t="inlineStr">
        <is>
          <t>Free from CIO Support (cio.support). No sign-up. General guidance, not legal advice. Vendor examples were checked on 2026-10-20; vendors change their terms, so read the current terms yourself for every tool.</t>
        </is>
      </c>
    </row>
    <row r="3">
      <c r="A3" s="2" t="inlineStr"/>
    </row>
    <row r="4">
      <c r="A4" s="2" t="inlineStr">
        <is>
          <t>1. Questions tab: read the 12 questions, what a good answer looks like, the red flags, where to look and the framework each one is tied to.</t>
        </is>
      </c>
    </row>
    <row r="5">
      <c r="A5" s="2" t="inlineStr">
        <is>
          <t>2. Score tab: one row per tool, or per plan if you are comparing plans of the same tool. Fill in the tool, vendor, plan and the highest data level staff want to use with it, then rate each question Yes, Partly, No or Unknown from the vendor's own terms. Record each answer and its link on the Evidence tab.</t>
        </is>
      </c>
    </row>
    <row r="6">
      <c r="A6" s="2" t="inlineStr">
        <is>
          <t>3. Scoring: Yes = 2, Partly = 1, No or Unknown = 0, so the score runs from 0 to 24. Q1 (training use), Q3 (deletion) and Q4 (admin controls) are gate questions: all three must be Yes to pass. A No on any of them means Not approved, whatever the score. Otherwise, unless the row could not reach the limits minimum even if every open answer turned out Yes (rule c below), a Partly or Unknown on any of them means Find out first: settle it (for example, turn training off for the whole company and confirm it in the terms), then re-rate it Yes or No.</t>
        </is>
      </c>
    </row>
    <row r="7">
      <c r="A7" s="2" t="inlineStr">
        <is>
          <t>4. Recommendation (thresholds on the Settings tab), applied in this order: (a) Incomplete until all 12 questions have one of the four answers; (b) Not approved if a gate question is No; (c) Not approved if the score could not reach 14 even if every Partly and Unknown answer turned out Yes; (d) Find out first if a gate question is Partly or Unknown, or three or more answers are Unknown; (e) Not approved if the score is under 14; (f) Approve if the score is 20 or more, except that for Confidential or Restricted data Q10 (contract terms) must also be Yes, and for Restricted data Q11 (security evidence) and Q12 (breach notification) must also be Yes; (g) otherwise Approve with limits, which suggests Internal data at most until the gaps are closed.</t>
        </is>
      </c>
    </row>
    <row r="8">
      <c r="A8" s="2" t="inlineStr">
        <is>
          <t>5. The recommendation is not a decision. The business owner records the decision in Owner's decision, Decided by and Decision date.</t>
        </is>
      </c>
    </row>
    <row r="9">
      <c r="A9" s="2" t="inlineStr">
        <is>
          <t>6. Register row tab: each tool appears in the same 20 columns, in the same order, as the free approved-tools register that comes with CIO Support's AI acceptable-use policy template. Copy a row and use Paste Special &gt; Values into the register's Approved tools tab. Columns with drop-down lists in the register only receive values from those lists; a blank cell or [Decide] still needs a decision. Company sign-in (SSO) is Yes only when Q5 is Yes; a Partly on Q5 (for example MFA without SSO) is written as No. If the owner's decision is Approved with limits, Highest data allowed is capped at Internal (or Public, if that was requested).</t>
        </is>
      </c>
    </row>
    <row r="10">
      <c r="A10" s="2" t="inlineStr">
        <is>
          <t>7. Re-check every approved tool at least each quarter, when the vendor changes its terms, and when you move to a different plan. A plan comparison table can change the answer for the same tool.</t>
        </is>
      </c>
    </row>
    <row r="11">
      <c r="A11" s="2" t="inlineStr"/>
    </row>
    <row r="12">
      <c r="A12" s="2" t="inlineStr">
        <is>
          <t>The two [Example] rows on the Score tab are hypothetical, not real vendors. Overwrite or delete them.</t>
        </is>
      </c>
    </row>
    <row r="13">
      <c r="A13" s="2" t="inlineStr">
        <is>
          <t>The questions, scoring and thresholds are CIO Support's method. They are tied to the NIST Cybersecurity Framework 2.0, the NIST AI RMF, CISA's Secure by Demand guide and, for health data, HIPAA; none of those bodies publishes or endorses this sheet.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H101"/>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6" customWidth="1" min="3" max="3"/>
    <col width="14" customWidth="1" min="4" max="4"/>
    <col width="30" customWidth="1" min="5" max="5"/>
    <col width="14" customWidth="1" min="6" max="6"/>
    <col width="26" customWidth="1" min="7" max="7"/>
    <col width="12" customWidth="1" min="8" max="8"/>
    <col width="14"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0" customWidth="1" min="22" max="22"/>
    <col width="10" customWidth="1" min="23" max="23"/>
    <col width="10" customWidth="1" min="24" max="24"/>
    <col width="20" customWidth="1" min="25" max="25"/>
    <col width="14" customWidth="1" min="26" max="26"/>
    <col width="30" customWidth="1" min="27" max="27"/>
    <col width="20" customWidth="1" min="28" max="28"/>
    <col width="24" customWidth="1" min="29" max="29"/>
    <col width="16" customWidth="1" min="30" max="30"/>
    <col width="18" customWidth="1" min="31" max="31"/>
    <col width="16" customWidth="1" min="32" max="32"/>
    <col width="12" customWidth="1" min="33" max="33"/>
    <col width="30" customWidth="1" min="34" max="34"/>
  </cols>
  <sheetData>
    <row r="1" ht="48" customHeight="1">
      <c r="A1" s="3" t="inlineStr">
        <is>
          <t>Tool or AI feature</t>
        </is>
      </c>
      <c r="B1" s="3" t="inlineStr">
        <is>
          <t>Vendor</t>
        </is>
      </c>
      <c r="C1" s="3" t="inlineStr">
        <is>
          <t>Plan or edition</t>
        </is>
      </c>
      <c r="D1" s="3" t="inlineStr">
        <is>
          <t>Requested by</t>
        </is>
      </c>
      <c r="E1" s="3" t="inlineStr">
        <is>
          <t>Intended use</t>
        </is>
      </c>
      <c r="F1" s="3" t="inlineStr">
        <is>
          <t>Highest data level wanted</t>
        </is>
      </c>
      <c r="G1" s="3" t="inlineStr">
        <is>
          <t>Terms read (links)</t>
        </is>
      </c>
      <c r="H1" s="3" t="inlineStr">
        <is>
          <t>Date checked</t>
        </is>
      </c>
      <c r="I1" s="3" t="inlineStr">
        <is>
          <t>Checked by</t>
        </is>
      </c>
      <c r="J1" s="3" t="inlineStr">
        <is>
          <t>Q1 Training use</t>
        </is>
      </c>
      <c r="K1" s="3" t="inlineStr">
        <is>
          <t>Q2 Retention</t>
        </is>
      </c>
      <c r="L1" s="3" t="inlineStr">
        <is>
          <t>Q3 Deletion</t>
        </is>
      </c>
      <c r="M1" s="3" t="inlineStr">
        <is>
          <t>Q4 Admin controls</t>
        </is>
      </c>
      <c r="N1" s="3" t="inlineStr">
        <is>
          <t>Q5 Sign-in (SSO and MFA)</t>
        </is>
      </c>
      <c r="O1" s="3" t="inlineStr">
        <is>
          <t>Q6 Audit logs</t>
        </is>
      </c>
      <c r="P1" s="3" t="inlineStr">
        <is>
          <t>Q7 Data location</t>
        </is>
      </c>
      <c r="Q1" s="3" t="inlineStr">
        <is>
          <t>Q8 Sub-processors</t>
        </is>
      </c>
      <c r="R1" s="3" t="inlineStr">
        <is>
          <t>Q9 Terms-change notice</t>
        </is>
      </c>
      <c r="S1" s="3" t="inlineStr">
        <is>
          <t>Q10 Contract terms</t>
        </is>
      </c>
      <c r="T1" s="3" t="inlineStr">
        <is>
          <t>Q11 Security evidence</t>
        </is>
      </c>
      <c r="U1" s="3" t="inlineStr">
        <is>
          <t>Q12 Breach notification</t>
        </is>
      </c>
      <c r="V1" s="3" t="inlineStr">
        <is>
          <t>Score (out of 24)</t>
        </is>
      </c>
      <c r="W1" s="3" t="inlineStr">
        <is>
          <t>Unknowns</t>
        </is>
      </c>
      <c r="X1" s="3" t="inlineStr">
        <is>
          <t>Gate (Q1, Q3, Q4)</t>
        </is>
      </c>
      <c r="Y1" s="3" t="inlineStr">
        <is>
          <t>Recommendation</t>
        </is>
      </c>
      <c r="Z1" s="3" t="inlineStr">
        <is>
          <t>Suggested highest data level</t>
        </is>
      </c>
      <c r="AA1" s="3" t="inlineStr">
        <is>
          <t>Retention and deletion (what the terms say)</t>
        </is>
      </c>
      <c r="AB1" s="3" t="inlineStr">
        <is>
          <t>Where data is stored</t>
        </is>
      </c>
      <c r="AC1" s="3" t="inlineStr">
        <is>
          <t>Contract terms in place</t>
        </is>
      </c>
      <c r="AD1" s="3" t="inlineStr">
        <is>
          <t>Business owner</t>
        </is>
      </c>
      <c r="AE1" s="3" t="inlineStr">
        <is>
          <t>Owner's decision</t>
        </is>
      </c>
      <c r="AF1" s="3" t="inlineStr">
        <is>
          <t>Decided by</t>
        </is>
      </c>
      <c r="AG1" s="3" t="inlineStr">
        <is>
          <t>Decision date</t>
        </is>
      </c>
      <c r="AH1" s="3" t="inlineStr">
        <is>
          <t>Notes</t>
        </is>
      </c>
    </row>
    <row r="2">
      <c r="A2" s="4" t="inlineStr">
        <is>
          <t>[Example: AI meeting note-taker]</t>
        </is>
      </c>
      <c r="B2" s="4" t="inlineStr">
        <is>
          <t>[Vendor]</t>
        </is>
      </c>
      <c r="C2" s="4" t="inlineStr">
        <is>
          <t>[Business plan]</t>
        </is>
      </c>
      <c r="D2" s="4" t="inlineStr">
        <is>
          <t>[Name]</t>
        </is>
      </c>
      <c r="E2" s="4" t="inlineStr">
        <is>
          <t>[Summarize internal team meetings]</t>
        </is>
      </c>
      <c r="F2" s="4" t="inlineStr">
        <is>
          <t>Confidential</t>
        </is>
      </c>
      <c r="G2" s="4" t="inlineStr">
        <is>
          <t>[links]</t>
        </is>
      </c>
      <c r="H2" s="5" t="n"/>
      <c r="I2" s="4" t="inlineStr">
        <is>
          <t>[Name]</t>
        </is>
      </c>
      <c r="J2" s="4" t="inlineStr">
        <is>
          <t>Yes</t>
        </is>
      </c>
      <c r="K2" s="4" t="inlineStr">
        <is>
          <t>Partly</t>
        </is>
      </c>
      <c r="L2" s="4" t="inlineStr">
        <is>
          <t>Yes</t>
        </is>
      </c>
      <c r="M2" s="4" t="inlineStr">
        <is>
          <t>Yes</t>
        </is>
      </c>
      <c r="N2" s="4" t="inlineStr">
        <is>
          <t>Yes</t>
        </is>
      </c>
      <c r="O2" s="4" t="inlineStr">
        <is>
          <t>No</t>
        </is>
      </c>
      <c r="P2" s="4" t="inlineStr">
        <is>
          <t>Yes</t>
        </is>
      </c>
      <c r="Q2" s="4" t="inlineStr">
        <is>
          <t>Yes</t>
        </is>
      </c>
      <c r="R2" s="4" t="inlineStr">
        <is>
          <t>Partly</t>
        </is>
      </c>
      <c r="S2" s="4" t="inlineStr">
        <is>
          <t>Yes</t>
        </is>
      </c>
      <c r="T2" s="4" t="inlineStr">
        <is>
          <t>Unknown</t>
        </is>
      </c>
      <c r="U2" s="4" t="inlineStr">
        <is>
          <t>Yes</t>
        </is>
      </c>
      <c r="V2" s="6">
        <f>IF(A2="","",COUNTIF(J2:U2,"Yes")*2+COUNTIF(J2:U2,"Partly"))</f>
        <v/>
      </c>
      <c r="W2" s="6">
        <f>IF(A2="","",COUNTIF(J2:U2,"Unknown"))</f>
        <v/>
      </c>
      <c r="X2" s="6">
        <f>IF(OR(A2="",(COUNTIF(J2:U2,"Yes")+COUNTIF(J2:U2,"Partly")+COUNTIF(J2:U2,"No")+COUNTIF(J2:U2,"Unknown"))&lt;12),"",IF(OR(J2="No",L2="No",M2="No"),"Fail",IF(AND(J2="Yes",L2="Yes",M2="Yes"),"Pass","Unresolved")))</f>
        <v/>
      </c>
      <c r="Y2" s="6">
        <f>IF(A2="","",IF((COUNTIF(J2:U2,"Yes")+COUNTIF(J2:U2,"Partly")+COUNTIF(J2:U2,"No")+COUNTIF(J2:U2,"Unknown"))&lt;12,"Incomplete",IF(X2="Fail","Not approved",IF((V2+2*W2+COUNTIF(J2:U2,"Partly"))&lt;Settings!$B$3,"Not approved",IF(OR(X2="Unresolved",W2&gt;=Settings!$B$4),"Find out first",IF(V2&lt;Settings!$B$3,"Not approved",IF(AND(V2&gt;=Settings!$B$2,AND(OR(AND(F2&lt;&gt;"Confidential",F2&lt;&gt;"Restricted"),S2="Yes"),OR(F2&lt;&gt;"Restricted",AND(T2="Yes",U2="Yes")))),"Approve","Approve with limits")))))))</f>
        <v/>
      </c>
      <c r="Z2" s="6">
        <f>IF(Y2="","",IF(Y2="Approve",IF(F2="","[Decide]",F2),IF(Y2="Approve with limits",IF(F2="Public","Public","Internal"),IF(Y2="Not approved","None","[Decide]"))))</f>
        <v/>
      </c>
      <c r="AA2" s="4" t="n"/>
      <c r="AB2" s="4" t="n"/>
      <c r="AC2" s="4" t="n"/>
      <c r="AD2" s="4" t="n"/>
      <c r="AE2" s="4" t="n"/>
      <c r="AF2" s="4" t="n"/>
      <c r="AG2" s="5" t="n"/>
      <c r="AH2" s="4" t="n"/>
    </row>
    <row r="3">
      <c r="A3" s="4" t="inlineStr">
        <is>
          <t>[Example: free AI browser extension]</t>
        </is>
      </c>
      <c r="B3" s="4" t="inlineStr">
        <is>
          <t>[Vendor]</t>
        </is>
      </c>
      <c r="C3" s="4" t="inlineStr">
        <is>
          <t>[Free]</t>
        </is>
      </c>
      <c r="D3" s="4" t="inlineStr">
        <is>
          <t>[Name]</t>
        </is>
      </c>
      <c r="E3" s="4" t="inlineStr">
        <is>
          <t>[Rewrite customer emails]</t>
        </is>
      </c>
      <c r="F3" s="4" t="inlineStr">
        <is>
          <t>Internal</t>
        </is>
      </c>
      <c r="G3" s="4" t="inlineStr">
        <is>
          <t>[links]</t>
        </is>
      </c>
      <c r="H3" s="5" t="n"/>
      <c r="I3" s="4" t="inlineStr">
        <is>
          <t>[Name]</t>
        </is>
      </c>
      <c r="J3" s="4" t="inlineStr">
        <is>
          <t>No</t>
        </is>
      </c>
      <c r="K3" s="4" t="inlineStr">
        <is>
          <t>Unknown</t>
        </is>
      </c>
      <c r="L3" s="4" t="inlineStr">
        <is>
          <t>Unknown</t>
        </is>
      </c>
      <c r="M3" s="4" t="inlineStr">
        <is>
          <t>No</t>
        </is>
      </c>
      <c r="N3" s="4" t="inlineStr">
        <is>
          <t>No</t>
        </is>
      </c>
      <c r="O3" s="4" t="inlineStr">
        <is>
          <t>No</t>
        </is>
      </c>
      <c r="P3" s="4" t="inlineStr">
        <is>
          <t>Unknown</t>
        </is>
      </c>
      <c r="Q3" s="4" t="inlineStr">
        <is>
          <t>No</t>
        </is>
      </c>
      <c r="R3" s="4" t="inlineStr">
        <is>
          <t>No</t>
        </is>
      </c>
      <c r="S3" s="4" t="inlineStr">
        <is>
          <t>No</t>
        </is>
      </c>
      <c r="T3" s="4" t="inlineStr">
        <is>
          <t>Unknown</t>
        </is>
      </c>
      <c r="U3" s="4" t="inlineStr">
        <is>
          <t>Unknown</t>
        </is>
      </c>
      <c r="V3" s="6">
        <f>IF(A3="","",COUNTIF(J3:U3,"Yes")*2+COUNTIF(J3:U3,"Partly"))</f>
        <v/>
      </c>
      <c r="W3" s="6">
        <f>IF(A3="","",COUNTIF(J3:U3,"Unknown"))</f>
        <v/>
      </c>
      <c r="X3" s="6">
        <f>IF(OR(A3="",(COUNTIF(J3:U3,"Yes")+COUNTIF(J3:U3,"Partly")+COUNTIF(J3:U3,"No")+COUNTIF(J3:U3,"Unknown"))&lt;12),"",IF(OR(J3="No",L3="No",M3="No"),"Fail",IF(AND(J3="Yes",L3="Yes",M3="Yes"),"Pass","Unresolved")))</f>
        <v/>
      </c>
      <c r="Y3" s="6">
        <f>IF(A3="","",IF((COUNTIF(J3:U3,"Yes")+COUNTIF(J3:U3,"Partly")+COUNTIF(J3:U3,"No")+COUNTIF(J3:U3,"Unknown"))&lt;12,"Incomplete",IF(X3="Fail","Not approved",IF((V3+2*W3+COUNTIF(J3:U3,"Partly"))&lt;Settings!$B$3,"Not approved",IF(OR(X3="Unresolved",W3&gt;=Settings!$B$4),"Find out first",IF(V3&lt;Settings!$B$3,"Not approved",IF(AND(V3&gt;=Settings!$B$2,AND(OR(AND(F3&lt;&gt;"Confidential",F3&lt;&gt;"Restricted"),S3="Yes"),OR(F3&lt;&gt;"Restricted",AND(T3="Yes",U3="Yes")))),"Approve","Approve with limits")))))))</f>
        <v/>
      </c>
      <c r="Z3" s="6">
        <f>IF(Y3="","",IF(Y3="Approve",IF(F3="","[Decide]",F3),IF(Y3="Approve with limits",IF(F3="Public","Public","Internal"),IF(Y3="Not approved","None","[Decide]"))))</f>
        <v/>
      </c>
      <c r="AA3" s="4" t="n"/>
      <c r="AB3" s="4" t="n"/>
      <c r="AC3" s="4" t="n"/>
      <c r="AD3" s="4" t="n"/>
      <c r="AE3" s="4" t="n"/>
      <c r="AF3" s="4" t="n"/>
      <c r="AG3" s="5" t="n"/>
      <c r="AH3" s="4" t="n"/>
    </row>
    <row r="4">
      <c r="A4" s="4" t="n"/>
      <c r="B4" s="4" t="n"/>
      <c r="C4" s="4" t="n"/>
      <c r="D4" s="4" t="n"/>
      <c r="E4" s="4" t="n"/>
      <c r="F4" s="4" t="n"/>
      <c r="G4" s="4" t="n"/>
      <c r="H4" s="5" t="n"/>
      <c r="I4" s="4" t="n"/>
      <c r="J4" s="4" t="n"/>
      <c r="K4" s="4" t="n"/>
      <c r="L4" s="4" t="n"/>
      <c r="M4" s="4" t="n"/>
      <c r="N4" s="4" t="n"/>
      <c r="O4" s="4" t="n"/>
      <c r="P4" s="4" t="n"/>
      <c r="Q4" s="4" t="n"/>
      <c r="R4" s="4" t="n"/>
      <c r="S4" s="4" t="n"/>
      <c r="T4" s="4" t="n"/>
      <c r="U4" s="4" t="n"/>
      <c r="V4" s="6">
        <f>IF(A4="","",COUNTIF(J4:U4,"Yes")*2+COUNTIF(J4:U4,"Partly"))</f>
        <v/>
      </c>
      <c r="W4" s="6">
        <f>IF(A4="","",COUNTIF(J4:U4,"Unknown"))</f>
        <v/>
      </c>
      <c r="X4" s="6">
        <f>IF(OR(A4="",(COUNTIF(J4:U4,"Yes")+COUNTIF(J4:U4,"Partly")+COUNTIF(J4:U4,"No")+COUNTIF(J4:U4,"Unknown"))&lt;12),"",IF(OR(J4="No",L4="No",M4="No"),"Fail",IF(AND(J4="Yes",L4="Yes",M4="Yes"),"Pass","Unresolved")))</f>
        <v/>
      </c>
      <c r="Y4" s="6">
        <f>IF(A4="","",IF((COUNTIF(J4:U4,"Yes")+COUNTIF(J4:U4,"Partly")+COUNTIF(J4:U4,"No")+COUNTIF(J4:U4,"Unknown"))&lt;12,"Incomplete",IF(X4="Fail","Not approved",IF((V4+2*W4+COUNTIF(J4:U4,"Partly"))&lt;Settings!$B$3,"Not approved",IF(OR(X4="Unresolved",W4&gt;=Settings!$B$4),"Find out first",IF(V4&lt;Settings!$B$3,"Not approved",IF(AND(V4&gt;=Settings!$B$2,AND(OR(AND(F4&lt;&gt;"Confidential",F4&lt;&gt;"Restricted"),S4="Yes"),OR(F4&lt;&gt;"Restricted",AND(T4="Yes",U4="Yes")))),"Approve","Approve with limits")))))))</f>
        <v/>
      </c>
      <c r="Z4" s="6">
        <f>IF(Y4="","",IF(Y4="Approve",IF(F4="","[Decide]",F4),IF(Y4="Approve with limits",IF(F4="Public","Public","Internal"),IF(Y4="Not approved","None","[Decide]"))))</f>
        <v/>
      </c>
      <c r="AA4" s="4" t="n"/>
      <c r="AB4" s="4" t="n"/>
      <c r="AC4" s="4" t="n"/>
      <c r="AD4" s="4" t="n"/>
      <c r="AE4" s="4" t="n"/>
      <c r="AF4" s="4" t="n"/>
      <c r="AG4" s="5" t="n"/>
      <c r="AH4" s="4" t="n"/>
    </row>
    <row r="5">
      <c r="A5" s="4" t="n"/>
      <c r="B5" s="4" t="n"/>
      <c r="C5" s="4" t="n"/>
      <c r="D5" s="4" t="n"/>
      <c r="E5" s="4" t="n"/>
      <c r="F5" s="4" t="n"/>
      <c r="G5" s="4" t="n"/>
      <c r="H5" s="5" t="n"/>
      <c r="I5" s="4" t="n"/>
      <c r="J5" s="4" t="n"/>
      <c r="K5" s="4" t="n"/>
      <c r="L5" s="4" t="n"/>
      <c r="M5" s="4" t="n"/>
      <c r="N5" s="4" t="n"/>
      <c r="O5" s="4" t="n"/>
      <c r="P5" s="4" t="n"/>
      <c r="Q5" s="4" t="n"/>
      <c r="R5" s="4" t="n"/>
      <c r="S5" s="4" t="n"/>
      <c r="T5" s="4" t="n"/>
      <c r="U5" s="4" t="n"/>
      <c r="V5" s="6">
        <f>IF(A5="","",COUNTIF(J5:U5,"Yes")*2+COUNTIF(J5:U5,"Partly"))</f>
        <v/>
      </c>
      <c r="W5" s="6">
        <f>IF(A5="","",COUNTIF(J5:U5,"Unknown"))</f>
        <v/>
      </c>
      <c r="X5" s="6">
        <f>IF(OR(A5="",(COUNTIF(J5:U5,"Yes")+COUNTIF(J5:U5,"Partly")+COUNTIF(J5:U5,"No")+COUNTIF(J5:U5,"Unknown"))&lt;12),"",IF(OR(J5="No",L5="No",M5="No"),"Fail",IF(AND(J5="Yes",L5="Yes",M5="Yes"),"Pass","Unresolved")))</f>
        <v/>
      </c>
      <c r="Y5" s="6">
        <f>IF(A5="","",IF((COUNTIF(J5:U5,"Yes")+COUNTIF(J5:U5,"Partly")+COUNTIF(J5:U5,"No")+COUNTIF(J5:U5,"Unknown"))&lt;12,"Incomplete",IF(X5="Fail","Not approved",IF((V5+2*W5+COUNTIF(J5:U5,"Partly"))&lt;Settings!$B$3,"Not approved",IF(OR(X5="Unresolved",W5&gt;=Settings!$B$4),"Find out first",IF(V5&lt;Settings!$B$3,"Not approved",IF(AND(V5&gt;=Settings!$B$2,AND(OR(AND(F5&lt;&gt;"Confidential",F5&lt;&gt;"Restricted"),S5="Yes"),OR(F5&lt;&gt;"Restricted",AND(T5="Yes",U5="Yes")))),"Approve","Approve with limits")))))))</f>
        <v/>
      </c>
      <c r="Z5" s="6">
        <f>IF(Y5="","",IF(Y5="Approve",IF(F5="","[Decide]",F5),IF(Y5="Approve with limits",IF(F5="Public","Public","Internal"),IF(Y5="Not approved","None","[Decide]"))))</f>
        <v/>
      </c>
      <c r="AA5" s="4" t="n"/>
      <c r="AB5" s="4" t="n"/>
      <c r="AC5" s="4" t="n"/>
      <c r="AD5" s="4" t="n"/>
      <c r="AE5" s="4" t="n"/>
      <c r="AF5" s="4" t="n"/>
      <c r="AG5" s="5" t="n"/>
      <c r="AH5" s="4" t="n"/>
    </row>
    <row r="6">
      <c r="A6" s="4" t="n"/>
      <c r="B6" s="4" t="n"/>
      <c r="C6" s="4" t="n"/>
      <c r="D6" s="4" t="n"/>
      <c r="E6" s="4" t="n"/>
      <c r="F6" s="4" t="n"/>
      <c r="G6" s="4" t="n"/>
      <c r="H6" s="5" t="n"/>
      <c r="I6" s="4" t="n"/>
      <c r="J6" s="4" t="n"/>
      <c r="K6" s="4" t="n"/>
      <c r="L6" s="4" t="n"/>
      <c r="M6" s="4" t="n"/>
      <c r="N6" s="4" t="n"/>
      <c r="O6" s="4" t="n"/>
      <c r="P6" s="4" t="n"/>
      <c r="Q6" s="4" t="n"/>
      <c r="R6" s="4" t="n"/>
      <c r="S6" s="4" t="n"/>
      <c r="T6" s="4" t="n"/>
      <c r="U6" s="4" t="n"/>
      <c r="V6" s="6">
        <f>IF(A6="","",COUNTIF(J6:U6,"Yes")*2+COUNTIF(J6:U6,"Partly"))</f>
        <v/>
      </c>
      <c r="W6" s="6">
        <f>IF(A6="","",COUNTIF(J6:U6,"Unknown"))</f>
        <v/>
      </c>
      <c r="X6" s="6">
        <f>IF(OR(A6="",(COUNTIF(J6:U6,"Yes")+COUNTIF(J6:U6,"Partly")+COUNTIF(J6:U6,"No")+COUNTIF(J6:U6,"Unknown"))&lt;12),"",IF(OR(J6="No",L6="No",M6="No"),"Fail",IF(AND(J6="Yes",L6="Yes",M6="Yes"),"Pass","Unresolved")))</f>
        <v/>
      </c>
      <c r="Y6" s="6">
        <f>IF(A6="","",IF((COUNTIF(J6:U6,"Yes")+COUNTIF(J6:U6,"Partly")+COUNTIF(J6:U6,"No")+COUNTIF(J6:U6,"Unknown"))&lt;12,"Incomplete",IF(X6="Fail","Not approved",IF((V6+2*W6+COUNTIF(J6:U6,"Partly"))&lt;Settings!$B$3,"Not approved",IF(OR(X6="Unresolved",W6&gt;=Settings!$B$4),"Find out first",IF(V6&lt;Settings!$B$3,"Not approved",IF(AND(V6&gt;=Settings!$B$2,AND(OR(AND(F6&lt;&gt;"Confidential",F6&lt;&gt;"Restricted"),S6="Yes"),OR(F6&lt;&gt;"Restricted",AND(T6="Yes",U6="Yes")))),"Approve","Approve with limits")))))))</f>
        <v/>
      </c>
      <c r="Z6" s="6">
        <f>IF(Y6="","",IF(Y6="Approve",IF(F6="","[Decide]",F6),IF(Y6="Approve with limits",IF(F6="Public","Public","Internal"),IF(Y6="Not approved","None","[Decide]"))))</f>
        <v/>
      </c>
      <c r="AA6" s="4" t="n"/>
      <c r="AB6" s="4" t="n"/>
      <c r="AC6" s="4" t="n"/>
      <c r="AD6" s="4" t="n"/>
      <c r="AE6" s="4" t="n"/>
      <c r="AF6" s="4" t="n"/>
      <c r="AG6" s="5" t="n"/>
      <c r="AH6" s="4" t="n"/>
    </row>
    <row r="7">
      <c r="A7" s="4" t="n"/>
      <c r="B7" s="4" t="n"/>
      <c r="C7" s="4" t="n"/>
      <c r="D7" s="4" t="n"/>
      <c r="E7" s="4" t="n"/>
      <c r="F7" s="4" t="n"/>
      <c r="G7" s="4" t="n"/>
      <c r="H7" s="5" t="n"/>
      <c r="I7" s="4" t="n"/>
      <c r="J7" s="4" t="n"/>
      <c r="K7" s="4" t="n"/>
      <c r="L7" s="4" t="n"/>
      <c r="M7" s="4" t="n"/>
      <c r="N7" s="4" t="n"/>
      <c r="O7" s="4" t="n"/>
      <c r="P7" s="4" t="n"/>
      <c r="Q7" s="4" t="n"/>
      <c r="R7" s="4" t="n"/>
      <c r="S7" s="4" t="n"/>
      <c r="T7" s="4" t="n"/>
      <c r="U7" s="4" t="n"/>
      <c r="V7" s="6">
        <f>IF(A7="","",COUNTIF(J7:U7,"Yes")*2+COUNTIF(J7:U7,"Partly"))</f>
        <v/>
      </c>
      <c r="W7" s="6">
        <f>IF(A7="","",COUNTIF(J7:U7,"Unknown"))</f>
        <v/>
      </c>
      <c r="X7" s="6">
        <f>IF(OR(A7="",(COUNTIF(J7:U7,"Yes")+COUNTIF(J7:U7,"Partly")+COUNTIF(J7:U7,"No")+COUNTIF(J7:U7,"Unknown"))&lt;12),"",IF(OR(J7="No",L7="No",M7="No"),"Fail",IF(AND(J7="Yes",L7="Yes",M7="Yes"),"Pass","Unresolved")))</f>
        <v/>
      </c>
      <c r="Y7" s="6">
        <f>IF(A7="","",IF((COUNTIF(J7:U7,"Yes")+COUNTIF(J7:U7,"Partly")+COUNTIF(J7:U7,"No")+COUNTIF(J7:U7,"Unknown"))&lt;12,"Incomplete",IF(X7="Fail","Not approved",IF((V7+2*W7+COUNTIF(J7:U7,"Partly"))&lt;Settings!$B$3,"Not approved",IF(OR(X7="Unresolved",W7&gt;=Settings!$B$4),"Find out first",IF(V7&lt;Settings!$B$3,"Not approved",IF(AND(V7&gt;=Settings!$B$2,AND(OR(AND(F7&lt;&gt;"Confidential",F7&lt;&gt;"Restricted"),S7="Yes"),OR(F7&lt;&gt;"Restricted",AND(T7="Yes",U7="Yes")))),"Approve","Approve with limits")))))))</f>
        <v/>
      </c>
      <c r="Z7" s="6">
        <f>IF(Y7="","",IF(Y7="Approve",IF(F7="","[Decide]",F7),IF(Y7="Approve with limits",IF(F7="Public","Public","Internal"),IF(Y7="Not approved","None","[Decide]"))))</f>
        <v/>
      </c>
      <c r="AA7" s="4" t="n"/>
      <c r="AB7" s="4" t="n"/>
      <c r="AC7" s="4" t="n"/>
      <c r="AD7" s="4" t="n"/>
      <c r="AE7" s="4" t="n"/>
      <c r="AF7" s="4" t="n"/>
      <c r="AG7" s="5" t="n"/>
      <c r="AH7" s="4" t="n"/>
    </row>
    <row r="8">
      <c r="A8" s="4" t="n"/>
      <c r="B8" s="4" t="n"/>
      <c r="C8" s="4" t="n"/>
      <c r="D8" s="4" t="n"/>
      <c r="E8" s="4" t="n"/>
      <c r="F8" s="4" t="n"/>
      <c r="G8" s="4" t="n"/>
      <c r="H8" s="5" t="n"/>
      <c r="I8" s="4" t="n"/>
      <c r="J8" s="4" t="n"/>
      <c r="K8" s="4" t="n"/>
      <c r="L8" s="4" t="n"/>
      <c r="M8" s="4" t="n"/>
      <c r="N8" s="4" t="n"/>
      <c r="O8" s="4" t="n"/>
      <c r="P8" s="4" t="n"/>
      <c r="Q8" s="4" t="n"/>
      <c r="R8" s="4" t="n"/>
      <c r="S8" s="4" t="n"/>
      <c r="T8" s="4" t="n"/>
      <c r="U8" s="4" t="n"/>
      <c r="V8" s="6">
        <f>IF(A8="","",COUNTIF(J8:U8,"Yes")*2+COUNTIF(J8:U8,"Partly"))</f>
        <v/>
      </c>
      <c r="W8" s="6">
        <f>IF(A8="","",COUNTIF(J8:U8,"Unknown"))</f>
        <v/>
      </c>
      <c r="X8" s="6">
        <f>IF(OR(A8="",(COUNTIF(J8:U8,"Yes")+COUNTIF(J8:U8,"Partly")+COUNTIF(J8:U8,"No")+COUNTIF(J8:U8,"Unknown"))&lt;12),"",IF(OR(J8="No",L8="No",M8="No"),"Fail",IF(AND(J8="Yes",L8="Yes",M8="Yes"),"Pass","Unresolved")))</f>
        <v/>
      </c>
      <c r="Y8" s="6">
        <f>IF(A8="","",IF((COUNTIF(J8:U8,"Yes")+COUNTIF(J8:U8,"Partly")+COUNTIF(J8:U8,"No")+COUNTIF(J8:U8,"Unknown"))&lt;12,"Incomplete",IF(X8="Fail","Not approved",IF((V8+2*W8+COUNTIF(J8:U8,"Partly"))&lt;Settings!$B$3,"Not approved",IF(OR(X8="Unresolved",W8&gt;=Settings!$B$4),"Find out first",IF(V8&lt;Settings!$B$3,"Not approved",IF(AND(V8&gt;=Settings!$B$2,AND(OR(AND(F8&lt;&gt;"Confidential",F8&lt;&gt;"Restricted"),S8="Yes"),OR(F8&lt;&gt;"Restricted",AND(T8="Yes",U8="Yes")))),"Approve","Approve with limits")))))))</f>
        <v/>
      </c>
      <c r="Z8" s="6">
        <f>IF(Y8="","",IF(Y8="Approve",IF(F8="","[Decide]",F8),IF(Y8="Approve with limits",IF(F8="Public","Public","Internal"),IF(Y8="Not approved","None","[Decide]"))))</f>
        <v/>
      </c>
      <c r="AA8" s="4" t="n"/>
      <c r="AB8" s="4" t="n"/>
      <c r="AC8" s="4" t="n"/>
      <c r="AD8" s="4" t="n"/>
      <c r="AE8" s="4" t="n"/>
      <c r="AF8" s="4" t="n"/>
      <c r="AG8" s="5" t="n"/>
      <c r="AH8" s="4" t="n"/>
    </row>
    <row r="9">
      <c r="A9" s="4" t="n"/>
      <c r="B9" s="4" t="n"/>
      <c r="C9" s="4" t="n"/>
      <c r="D9" s="4" t="n"/>
      <c r="E9" s="4" t="n"/>
      <c r="F9" s="4" t="n"/>
      <c r="G9" s="4" t="n"/>
      <c r="H9" s="5" t="n"/>
      <c r="I9" s="4" t="n"/>
      <c r="J9" s="4" t="n"/>
      <c r="K9" s="4" t="n"/>
      <c r="L9" s="4" t="n"/>
      <c r="M9" s="4" t="n"/>
      <c r="N9" s="4" t="n"/>
      <c r="O9" s="4" t="n"/>
      <c r="P9" s="4" t="n"/>
      <c r="Q9" s="4" t="n"/>
      <c r="R9" s="4" t="n"/>
      <c r="S9" s="4" t="n"/>
      <c r="T9" s="4" t="n"/>
      <c r="U9" s="4" t="n"/>
      <c r="V9" s="6">
        <f>IF(A9="","",COUNTIF(J9:U9,"Yes")*2+COUNTIF(J9:U9,"Partly"))</f>
        <v/>
      </c>
      <c r="W9" s="6">
        <f>IF(A9="","",COUNTIF(J9:U9,"Unknown"))</f>
        <v/>
      </c>
      <c r="X9" s="6">
        <f>IF(OR(A9="",(COUNTIF(J9:U9,"Yes")+COUNTIF(J9:U9,"Partly")+COUNTIF(J9:U9,"No")+COUNTIF(J9:U9,"Unknown"))&lt;12),"",IF(OR(J9="No",L9="No",M9="No"),"Fail",IF(AND(J9="Yes",L9="Yes",M9="Yes"),"Pass","Unresolved")))</f>
        <v/>
      </c>
      <c r="Y9" s="6">
        <f>IF(A9="","",IF((COUNTIF(J9:U9,"Yes")+COUNTIF(J9:U9,"Partly")+COUNTIF(J9:U9,"No")+COUNTIF(J9:U9,"Unknown"))&lt;12,"Incomplete",IF(X9="Fail","Not approved",IF((V9+2*W9+COUNTIF(J9:U9,"Partly"))&lt;Settings!$B$3,"Not approved",IF(OR(X9="Unresolved",W9&gt;=Settings!$B$4),"Find out first",IF(V9&lt;Settings!$B$3,"Not approved",IF(AND(V9&gt;=Settings!$B$2,AND(OR(AND(F9&lt;&gt;"Confidential",F9&lt;&gt;"Restricted"),S9="Yes"),OR(F9&lt;&gt;"Restricted",AND(T9="Yes",U9="Yes")))),"Approve","Approve with limits")))))))</f>
        <v/>
      </c>
      <c r="Z9" s="6">
        <f>IF(Y9="","",IF(Y9="Approve",IF(F9="","[Decide]",F9),IF(Y9="Approve with limits",IF(F9="Public","Public","Internal"),IF(Y9="Not approved","None","[Decide]"))))</f>
        <v/>
      </c>
      <c r="AA9" s="4" t="n"/>
      <c r="AB9" s="4" t="n"/>
      <c r="AC9" s="4" t="n"/>
      <c r="AD9" s="4" t="n"/>
      <c r="AE9" s="4" t="n"/>
      <c r="AF9" s="4" t="n"/>
      <c r="AG9" s="5" t="n"/>
      <c r="AH9" s="4" t="n"/>
    </row>
    <row r="10">
      <c r="A10" s="4" t="n"/>
      <c r="B10" s="4" t="n"/>
      <c r="C10" s="4" t="n"/>
      <c r="D10" s="4" t="n"/>
      <c r="E10" s="4" t="n"/>
      <c r="F10" s="4" t="n"/>
      <c r="G10" s="4" t="n"/>
      <c r="H10" s="5" t="n"/>
      <c r="I10" s="4" t="n"/>
      <c r="J10" s="4" t="n"/>
      <c r="K10" s="4" t="n"/>
      <c r="L10" s="4" t="n"/>
      <c r="M10" s="4" t="n"/>
      <c r="N10" s="4" t="n"/>
      <c r="O10" s="4" t="n"/>
      <c r="P10" s="4" t="n"/>
      <c r="Q10" s="4" t="n"/>
      <c r="R10" s="4" t="n"/>
      <c r="S10" s="4" t="n"/>
      <c r="T10" s="4" t="n"/>
      <c r="U10" s="4" t="n"/>
      <c r="V10" s="6">
        <f>IF(A10="","",COUNTIF(J10:U10,"Yes")*2+COUNTIF(J10:U10,"Partly"))</f>
        <v/>
      </c>
      <c r="W10" s="6">
        <f>IF(A10="","",COUNTIF(J10:U10,"Unknown"))</f>
        <v/>
      </c>
      <c r="X10" s="6">
        <f>IF(OR(A10="",(COUNTIF(J10:U10,"Yes")+COUNTIF(J10:U10,"Partly")+COUNTIF(J10:U10,"No")+COUNTIF(J10:U10,"Unknown"))&lt;12),"",IF(OR(J10="No",L10="No",M10="No"),"Fail",IF(AND(J10="Yes",L10="Yes",M10="Yes"),"Pass","Unresolved")))</f>
        <v/>
      </c>
      <c r="Y10" s="6">
        <f>IF(A10="","",IF((COUNTIF(J10:U10,"Yes")+COUNTIF(J10:U10,"Partly")+COUNTIF(J10:U10,"No")+COUNTIF(J10:U10,"Unknown"))&lt;12,"Incomplete",IF(X10="Fail","Not approved",IF((V10+2*W10+COUNTIF(J10:U10,"Partly"))&lt;Settings!$B$3,"Not approved",IF(OR(X10="Unresolved",W10&gt;=Settings!$B$4),"Find out first",IF(V10&lt;Settings!$B$3,"Not approved",IF(AND(V10&gt;=Settings!$B$2,AND(OR(AND(F10&lt;&gt;"Confidential",F10&lt;&gt;"Restricted"),S10="Yes"),OR(F10&lt;&gt;"Restricted",AND(T10="Yes",U10="Yes")))),"Approve","Approve with limits")))))))</f>
        <v/>
      </c>
      <c r="Z10" s="6">
        <f>IF(Y10="","",IF(Y10="Approve",IF(F10="","[Decide]",F10),IF(Y10="Approve with limits",IF(F10="Public","Public","Internal"),IF(Y10="Not approved","None","[Decide]"))))</f>
        <v/>
      </c>
      <c r="AA10" s="4" t="n"/>
      <c r="AB10" s="4" t="n"/>
      <c r="AC10" s="4" t="n"/>
      <c r="AD10" s="4" t="n"/>
      <c r="AE10" s="4" t="n"/>
      <c r="AF10" s="4" t="n"/>
      <c r="AG10" s="5" t="n"/>
      <c r="AH10" s="4" t="n"/>
    </row>
    <row r="11">
      <c r="A11" s="4" t="n"/>
      <c r="B11" s="4" t="n"/>
      <c r="C11" s="4" t="n"/>
      <c r="D11" s="4" t="n"/>
      <c r="E11" s="4" t="n"/>
      <c r="F11" s="4" t="n"/>
      <c r="G11" s="4" t="n"/>
      <c r="H11" s="5" t="n"/>
      <c r="I11" s="4" t="n"/>
      <c r="J11" s="4" t="n"/>
      <c r="K11" s="4" t="n"/>
      <c r="L11" s="4" t="n"/>
      <c r="M11" s="4" t="n"/>
      <c r="N11" s="4" t="n"/>
      <c r="O11" s="4" t="n"/>
      <c r="P11" s="4" t="n"/>
      <c r="Q11" s="4" t="n"/>
      <c r="R11" s="4" t="n"/>
      <c r="S11" s="4" t="n"/>
      <c r="T11" s="4" t="n"/>
      <c r="U11" s="4" t="n"/>
      <c r="V11" s="6">
        <f>IF(A11="","",COUNTIF(J11:U11,"Yes")*2+COUNTIF(J11:U11,"Partly"))</f>
        <v/>
      </c>
      <c r="W11" s="6">
        <f>IF(A11="","",COUNTIF(J11:U11,"Unknown"))</f>
        <v/>
      </c>
      <c r="X11" s="6">
        <f>IF(OR(A11="",(COUNTIF(J11:U11,"Yes")+COUNTIF(J11:U11,"Partly")+COUNTIF(J11:U11,"No")+COUNTIF(J11:U11,"Unknown"))&lt;12),"",IF(OR(J11="No",L11="No",M11="No"),"Fail",IF(AND(J11="Yes",L11="Yes",M11="Yes"),"Pass","Unresolved")))</f>
        <v/>
      </c>
      <c r="Y11" s="6">
        <f>IF(A11="","",IF((COUNTIF(J11:U11,"Yes")+COUNTIF(J11:U11,"Partly")+COUNTIF(J11:U11,"No")+COUNTIF(J11:U11,"Unknown"))&lt;12,"Incomplete",IF(X11="Fail","Not approved",IF((V11+2*W11+COUNTIF(J11:U11,"Partly"))&lt;Settings!$B$3,"Not approved",IF(OR(X11="Unresolved",W11&gt;=Settings!$B$4),"Find out first",IF(V11&lt;Settings!$B$3,"Not approved",IF(AND(V11&gt;=Settings!$B$2,AND(OR(AND(F11&lt;&gt;"Confidential",F11&lt;&gt;"Restricted"),S11="Yes"),OR(F11&lt;&gt;"Restricted",AND(T11="Yes",U11="Yes")))),"Approve","Approve with limits")))))))</f>
        <v/>
      </c>
      <c r="Z11" s="6">
        <f>IF(Y11="","",IF(Y11="Approve",IF(F11="","[Decide]",F11),IF(Y11="Approve with limits",IF(F11="Public","Public","Internal"),IF(Y11="Not approved","None","[Decide]"))))</f>
        <v/>
      </c>
      <c r="AA11" s="4" t="n"/>
      <c r="AB11" s="4" t="n"/>
      <c r="AC11" s="4" t="n"/>
      <c r="AD11" s="4" t="n"/>
      <c r="AE11" s="4" t="n"/>
      <c r="AF11" s="4" t="n"/>
      <c r="AG11" s="5" t="n"/>
      <c r="AH11" s="4" t="n"/>
    </row>
    <row r="12">
      <c r="A12" s="4" t="n"/>
      <c r="B12" s="4" t="n"/>
      <c r="C12" s="4" t="n"/>
      <c r="D12" s="4" t="n"/>
      <c r="E12" s="4" t="n"/>
      <c r="F12" s="4" t="n"/>
      <c r="G12" s="4" t="n"/>
      <c r="H12" s="5" t="n"/>
      <c r="I12" s="4" t="n"/>
      <c r="J12" s="4" t="n"/>
      <c r="K12" s="4" t="n"/>
      <c r="L12" s="4" t="n"/>
      <c r="M12" s="4" t="n"/>
      <c r="N12" s="4" t="n"/>
      <c r="O12" s="4" t="n"/>
      <c r="P12" s="4" t="n"/>
      <c r="Q12" s="4" t="n"/>
      <c r="R12" s="4" t="n"/>
      <c r="S12" s="4" t="n"/>
      <c r="T12" s="4" t="n"/>
      <c r="U12" s="4" t="n"/>
      <c r="V12" s="6">
        <f>IF(A12="","",COUNTIF(J12:U12,"Yes")*2+COUNTIF(J12:U12,"Partly"))</f>
        <v/>
      </c>
      <c r="W12" s="6">
        <f>IF(A12="","",COUNTIF(J12:U12,"Unknown"))</f>
        <v/>
      </c>
      <c r="X12" s="6">
        <f>IF(OR(A12="",(COUNTIF(J12:U12,"Yes")+COUNTIF(J12:U12,"Partly")+COUNTIF(J12:U12,"No")+COUNTIF(J12:U12,"Unknown"))&lt;12),"",IF(OR(J12="No",L12="No",M12="No"),"Fail",IF(AND(J12="Yes",L12="Yes",M12="Yes"),"Pass","Unresolved")))</f>
        <v/>
      </c>
      <c r="Y12" s="6">
        <f>IF(A12="","",IF((COUNTIF(J12:U12,"Yes")+COUNTIF(J12:U12,"Partly")+COUNTIF(J12:U12,"No")+COUNTIF(J12:U12,"Unknown"))&lt;12,"Incomplete",IF(X12="Fail","Not approved",IF((V12+2*W12+COUNTIF(J12:U12,"Partly"))&lt;Settings!$B$3,"Not approved",IF(OR(X12="Unresolved",W12&gt;=Settings!$B$4),"Find out first",IF(V12&lt;Settings!$B$3,"Not approved",IF(AND(V12&gt;=Settings!$B$2,AND(OR(AND(F12&lt;&gt;"Confidential",F12&lt;&gt;"Restricted"),S12="Yes"),OR(F12&lt;&gt;"Restricted",AND(T12="Yes",U12="Yes")))),"Approve","Approve with limits")))))))</f>
        <v/>
      </c>
      <c r="Z12" s="6">
        <f>IF(Y12="","",IF(Y12="Approve",IF(F12="","[Decide]",F12),IF(Y12="Approve with limits",IF(F12="Public","Public","Internal"),IF(Y12="Not approved","None","[Decide]"))))</f>
        <v/>
      </c>
      <c r="AA12" s="4" t="n"/>
      <c r="AB12" s="4" t="n"/>
      <c r="AC12" s="4" t="n"/>
      <c r="AD12" s="4" t="n"/>
      <c r="AE12" s="4" t="n"/>
      <c r="AF12" s="4" t="n"/>
      <c r="AG12" s="5" t="n"/>
      <c r="AH12" s="4" t="n"/>
    </row>
    <row r="13">
      <c r="A13" s="4" t="n"/>
      <c r="B13" s="4" t="n"/>
      <c r="C13" s="4" t="n"/>
      <c r="D13" s="4" t="n"/>
      <c r="E13" s="4" t="n"/>
      <c r="F13" s="4" t="n"/>
      <c r="G13" s="4" t="n"/>
      <c r="H13" s="5" t="n"/>
      <c r="I13" s="4" t="n"/>
      <c r="J13" s="4" t="n"/>
      <c r="K13" s="4" t="n"/>
      <c r="L13" s="4" t="n"/>
      <c r="M13" s="4" t="n"/>
      <c r="N13" s="4" t="n"/>
      <c r="O13" s="4" t="n"/>
      <c r="P13" s="4" t="n"/>
      <c r="Q13" s="4" t="n"/>
      <c r="R13" s="4" t="n"/>
      <c r="S13" s="4" t="n"/>
      <c r="T13" s="4" t="n"/>
      <c r="U13" s="4" t="n"/>
      <c r="V13" s="6">
        <f>IF(A13="","",COUNTIF(J13:U13,"Yes")*2+COUNTIF(J13:U13,"Partly"))</f>
        <v/>
      </c>
      <c r="W13" s="6">
        <f>IF(A13="","",COUNTIF(J13:U13,"Unknown"))</f>
        <v/>
      </c>
      <c r="X13" s="6">
        <f>IF(OR(A13="",(COUNTIF(J13:U13,"Yes")+COUNTIF(J13:U13,"Partly")+COUNTIF(J13:U13,"No")+COUNTIF(J13:U13,"Unknown"))&lt;12),"",IF(OR(J13="No",L13="No",M13="No"),"Fail",IF(AND(J13="Yes",L13="Yes",M13="Yes"),"Pass","Unresolved")))</f>
        <v/>
      </c>
      <c r="Y13" s="6">
        <f>IF(A13="","",IF((COUNTIF(J13:U13,"Yes")+COUNTIF(J13:U13,"Partly")+COUNTIF(J13:U13,"No")+COUNTIF(J13:U13,"Unknown"))&lt;12,"Incomplete",IF(X13="Fail","Not approved",IF((V13+2*W13+COUNTIF(J13:U13,"Partly"))&lt;Settings!$B$3,"Not approved",IF(OR(X13="Unresolved",W13&gt;=Settings!$B$4),"Find out first",IF(V13&lt;Settings!$B$3,"Not approved",IF(AND(V13&gt;=Settings!$B$2,AND(OR(AND(F13&lt;&gt;"Confidential",F13&lt;&gt;"Restricted"),S13="Yes"),OR(F13&lt;&gt;"Restricted",AND(T13="Yes",U13="Yes")))),"Approve","Approve with limits")))))))</f>
        <v/>
      </c>
      <c r="Z13" s="6">
        <f>IF(Y13="","",IF(Y13="Approve",IF(F13="","[Decide]",F13),IF(Y13="Approve with limits",IF(F13="Public","Public","Internal"),IF(Y13="Not approved","None","[Decide]"))))</f>
        <v/>
      </c>
      <c r="AA13" s="4" t="n"/>
      <c r="AB13" s="4" t="n"/>
      <c r="AC13" s="4" t="n"/>
      <c r="AD13" s="4" t="n"/>
      <c r="AE13" s="4" t="n"/>
      <c r="AF13" s="4" t="n"/>
      <c r="AG13" s="5" t="n"/>
      <c r="AH13" s="4" t="n"/>
    </row>
    <row r="14">
      <c r="A14" s="4" t="n"/>
      <c r="B14" s="4" t="n"/>
      <c r="C14" s="4" t="n"/>
      <c r="D14" s="4" t="n"/>
      <c r="E14" s="4" t="n"/>
      <c r="F14" s="4" t="n"/>
      <c r="G14" s="4" t="n"/>
      <c r="H14" s="5" t="n"/>
      <c r="I14" s="4" t="n"/>
      <c r="J14" s="4" t="n"/>
      <c r="K14" s="4" t="n"/>
      <c r="L14" s="4" t="n"/>
      <c r="M14" s="4" t="n"/>
      <c r="N14" s="4" t="n"/>
      <c r="O14" s="4" t="n"/>
      <c r="P14" s="4" t="n"/>
      <c r="Q14" s="4" t="n"/>
      <c r="R14" s="4" t="n"/>
      <c r="S14" s="4" t="n"/>
      <c r="T14" s="4" t="n"/>
      <c r="U14" s="4" t="n"/>
      <c r="V14" s="6">
        <f>IF(A14="","",COUNTIF(J14:U14,"Yes")*2+COUNTIF(J14:U14,"Partly"))</f>
        <v/>
      </c>
      <c r="W14" s="6">
        <f>IF(A14="","",COUNTIF(J14:U14,"Unknown"))</f>
        <v/>
      </c>
      <c r="X14" s="6">
        <f>IF(OR(A14="",(COUNTIF(J14:U14,"Yes")+COUNTIF(J14:U14,"Partly")+COUNTIF(J14:U14,"No")+COUNTIF(J14:U14,"Unknown"))&lt;12),"",IF(OR(J14="No",L14="No",M14="No"),"Fail",IF(AND(J14="Yes",L14="Yes",M14="Yes"),"Pass","Unresolved")))</f>
        <v/>
      </c>
      <c r="Y14" s="6">
        <f>IF(A14="","",IF((COUNTIF(J14:U14,"Yes")+COUNTIF(J14:U14,"Partly")+COUNTIF(J14:U14,"No")+COUNTIF(J14:U14,"Unknown"))&lt;12,"Incomplete",IF(X14="Fail","Not approved",IF((V14+2*W14+COUNTIF(J14:U14,"Partly"))&lt;Settings!$B$3,"Not approved",IF(OR(X14="Unresolved",W14&gt;=Settings!$B$4),"Find out first",IF(V14&lt;Settings!$B$3,"Not approved",IF(AND(V14&gt;=Settings!$B$2,AND(OR(AND(F14&lt;&gt;"Confidential",F14&lt;&gt;"Restricted"),S14="Yes"),OR(F14&lt;&gt;"Restricted",AND(T14="Yes",U14="Yes")))),"Approve","Approve with limits")))))))</f>
        <v/>
      </c>
      <c r="Z14" s="6">
        <f>IF(Y14="","",IF(Y14="Approve",IF(F14="","[Decide]",F14),IF(Y14="Approve with limits",IF(F14="Public","Public","Internal"),IF(Y14="Not approved","None","[Decide]"))))</f>
        <v/>
      </c>
      <c r="AA14" s="4" t="n"/>
      <c r="AB14" s="4" t="n"/>
      <c r="AC14" s="4" t="n"/>
      <c r="AD14" s="4" t="n"/>
      <c r="AE14" s="4" t="n"/>
      <c r="AF14" s="4" t="n"/>
      <c r="AG14" s="5" t="n"/>
      <c r="AH14" s="4" t="n"/>
    </row>
    <row r="15">
      <c r="A15" s="4" t="n"/>
      <c r="B15" s="4" t="n"/>
      <c r="C15" s="4" t="n"/>
      <c r="D15" s="4" t="n"/>
      <c r="E15" s="4" t="n"/>
      <c r="F15" s="4" t="n"/>
      <c r="G15" s="4" t="n"/>
      <c r="H15" s="5" t="n"/>
      <c r="I15" s="4" t="n"/>
      <c r="J15" s="4" t="n"/>
      <c r="K15" s="4" t="n"/>
      <c r="L15" s="4" t="n"/>
      <c r="M15" s="4" t="n"/>
      <c r="N15" s="4" t="n"/>
      <c r="O15" s="4" t="n"/>
      <c r="P15" s="4" t="n"/>
      <c r="Q15" s="4" t="n"/>
      <c r="R15" s="4" t="n"/>
      <c r="S15" s="4" t="n"/>
      <c r="T15" s="4" t="n"/>
      <c r="U15" s="4" t="n"/>
      <c r="V15" s="6">
        <f>IF(A15="","",COUNTIF(J15:U15,"Yes")*2+COUNTIF(J15:U15,"Partly"))</f>
        <v/>
      </c>
      <c r="W15" s="6">
        <f>IF(A15="","",COUNTIF(J15:U15,"Unknown"))</f>
        <v/>
      </c>
      <c r="X15" s="6">
        <f>IF(OR(A15="",(COUNTIF(J15:U15,"Yes")+COUNTIF(J15:U15,"Partly")+COUNTIF(J15:U15,"No")+COUNTIF(J15:U15,"Unknown"))&lt;12),"",IF(OR(J15="No",L15="No",M15="No"),"Fail",IF(AND(J15="Yes",L15="Yes",M15="Yes"),"Pass","Unresolved")))</f>
        <v/>
      </c>
      <c r="Y15" s="6">
        <f>IF(A15="","",IF((COUNTIF(J15:U15,"Yes")+COUNTIF(J15:U15,"Partly")+COUNTIF(J15:U15,"No")+COUNTIF(J15:U15,"Unknown"))&lt;12,"Incomplete",IF(X15="Fail","Not approved",IF((V15+2*W15+COUNTIF(J15:U15,"Partly"))&lt;Settings!$B$3,"Not approved",IF(OR(X15="Unresolved",W15&gt;=Settings!$B$4),"Find out first",IF(V15&lt;Settings!$B$3,"Not approved",IF(AND(V15&gt;=Settings!$B$2,AND(OR(AND(F15&lt;&gt;"Confidential",F15&lt;&gt;"Restricted"),S15="Yes"),OR(F15&lt;&gt;"Restricted",AND(T15="Yes",U15="Yes")))),"Approve","Approve with limits")))))))</f>
        <v/>
      </c>
      <c r="Z15" s="6">
        <f>IF(Y15="","",IF(Y15="Approve",IF(F15="","[Decide]",F15),IF(Y15="Approve with limits",IF(F15="Public","Public","Internal"),IF(Y15="Not approved","None","[Decide]"))))</f>
        <v/>
      </c>
      <c r="AA15" s="4" t="n"/>
      <c r="AB15" s="4" t="n"/>
      <c r="AC15" s="4" t="n"/>
      <c r="AD15" s="4" t="n"/>
      <c r="AE15" s="4" t="n"/>
      <c r="AF15" s="4" t="n"/>
      <c r="AG15" s="5" t="n"/>
      <c r="AH15" s="4" t="n"/>
    </row>
    <row r="16">
      <c r="A16" s="4" t="n"/>
      <c r="B16" s="4" t="n"/>
      <c r="C16" s="4" t="n"/>
      <c r="D16" s="4" t="n"/>
      <c r="E16" s="4" t="n"/>
      <c r="F16" s="4" t="n"/>
      <c r="G16" s="4" t="n"/>
      <c r="H16" s="5" t="n"/>
      <c r="I16" s="4" t="n"/>
      <c r="J16" s="4" t="n"/>
      <c r="K16" s="4" t="n"/>
      <c r="L16" s="4" t="n"/>
      <c r="M16" s="4" t="n"/>
      <c r="N16" s="4" t="n"/>
      <c r="O16" s="4" t="n"/>
      <c r="P16" s="4" t="n"/>
      <c r="Q16" s="4" t="n"/>
      <c r="R16" s="4" t="n"/>
      <c r="S16" s="4" t="n"/>
      <c r="T16" s="4" t="n"/>
      <c r="U16" s="4" t="n"/>
      <c r="V16" s="6">
        <f>IF(A16="","",COUNTIF(J16:U16,"Yes")*2+COUNTIF(J16:U16,"Partly"))</f>
        <v/>
      </c>
      <c r="W16" s="6">
        <f>IF(A16="","",COUNTIF(J16:U16,"Unknown"))</f>
        <v/>
      </c>
      <c r="X16" s="6">
        <f>IF(OR(A16="",(COUNTIF(J16:U16,"Yes")+COUNTIF(J16:U16,"Partly")+COUNTIF(J16:U16,"No")+COUNTIF(J16:U16,"Unknown"))&lt;12),"",IF(OR(J16="No",L16="No",M16="No"),"Fail",IF(AND(J16="Yes",L16="Yes",M16="Yes"),"Pass","Unresolved")))</f>
        <v/>
      </c>
      <c r="Y16" s="6">
        <f>IF(A16="","",IF((COUNTIF(J16:U16,"Yes")+COUNTIF(J16:U16,"Partly")+COUNTIF(J16:U16,"No")+COUNTIF(J16:U16,"Unknown"))&lt;12,"Incomplete",IF(X16="Fail","Not approved",IF((V16+2*W16+COUNTIF(J16:U16,"Partly"))&lt;Settings!$B$3,"Not approved",IF(OR(X16="Unresolved",W16&gt;=Settings!$B$4),"Find out first",IF(V16&lt;Settings!$B$3,"Not approved",IF(AND(V16&gt;=Settings!$B$2,AND(OR(AND(F16&lt;&gt;"Confidential",F16&lt;&gt;"Restricted"),S16="Yes"),OR(F16&lt;&gt;"Restricted",AND(T16="Yes",U16="Yes")))),"Approve","Approve with limits")))))))</f>
        <v/>
      </c>
      <c r="Z16" s="6">
        <f>IF(Y16="","",IF(Y16="Approve",IF(F16="","[Decide]",F16),IF(Y16="Approve with limits",IF(F16="Public","Public","Internal"),IF(Y16="Not approved","None","[Decide]"))))</f>
        <v/>
      </c>
      <c r="AA16" s="4" t="n"/>
      <c r="AB16" s="4" t="n"/>
      <c r="AC16" s="4" t="n"/>
      <c r="AD16" s="4" t="n"/>
      <c r="AE16" s="4" t="n"/>
      <c r="AF16" s="4" t="n"/>
      <c r="AG16" s="5" t="n"/>
      <c r="AH16" s="4" t="n"/>
    </row>
    <row r="17">
      <c r="A17" s="4" t="n"/>
      <c r="B17" s="4" t="n"/>
      <c r="C17" s="4" t="n"/>
      <c r="D17" s="4" t="n"/>
      <c r="E17" s="4" t="n"/>
      <c r="F17" s="4" t="n"/>
      <c r="G17" s="4" t="n"/>
      <c r="H17" s="5" t="n"/>
      <c r="I17" s="4" t="n"/>
      <c r="J17" s="4" t="n"/>
      <c r="K17" s="4" t="n"/>
      <c r="L17" s="4" t="n"/>
      <c r="M17" s="4" t="n"/>
      <c r="N17" s="4" t="n"/>
      <c r="O17" s="4" t="n"/>
      <c r="P17" s="4" t="n"/>
      <c r="Q17" s="4" t="n"/>
      <c r="R17" s="4" t="n"/>
      <c r="S17" s="4" t="n"/>
      <c r="T17" s="4" t="n"/>
      <c r="U17" s="4" t="n"/>
      <c r="V17" s="6">
        <f>IF(A17="","",COUNTIF(J17:U17,"Yes")*2+COUNTIF(J17:U17,"Partly"))</f>
        <v/>
      </c>
      <c r="W17" s="6">
        <f>IF(A17="","",COUNTIF(J17:U17,"Unknown"))</f>
        <v/>
      </c>
      <c r="X17" s="6">
        <f>IF(OR(A17="",(COUNTIF(J17:U17,"Yes")+COUNTIF(J17:U17,"Partly")+COUNTIF(J17:U17,"No")+COUNTIF(J17:U17,"Unknown"))&lt;12),"",IF(OR(J17="No",L17="No",M17="No"),"Fail",IF(AND(J17="Yes",L17="Yes",M17="Yes"),"Pass","Unresolved")))</f>
        <v/>
      </c>
      <c r="Y17" s="6">
        <f>IF(A17="","",IF((COUNTIF(J17:U17,"Yes")+COUNTIF(J17:U17,"Partly")+COUNTIF(J17:U17,"No")+COUNTIF(J17:U17,"Unknown"))&lt;12,"Incomplete",IF(X17="Fail","Not approved",IF((V17+2*W17+COUNTIF(J17:U17,"Partly"))&lt;Settings!$B$3,"Not approved",IF(OR(X17="Unresolved",W17&gt;=Settings!$B$4),"Find out first",IF(V17&lt;Settings!$B$3,"Not approved",IF(AND(V17&gt;=Settings!$B$2,AND(OR(AND(F17&lt;&gt;"Confidential",F17&lt;&gt;"Restricted"),S17="Yes"),OR(F17&lt;&gt;"Restricted",AND(T17="Yes",U17="Yes")))),"Approve","Approve with limits")))))))</f>
        <v/>
      </c>
      <c r="Z17" s="6">
        <f>IF(Y17="","",IF(Y17="Approve",IF(F17="","[Decide]",F17),IF(Y17="Approve with limits",IF(F17="Public","Public","Internal"),IF(Y17="Not approved","None","[Decide]"))))</f>
        <v/>
      </c>
      <c r="AA17" s="4" t="n"/>
      <c r="AB17" s="4" t="n"/>
      <c r="AC17" s="4" t="n"/>
      <c r="AD17" s="4" t="n"/>
      <c r="AE17" s="4" t="n"/>
      <c r="AF17" s="4" t="n"/>
      <c r="AG17" s="5" t="n"/>
      <c r="AH17" s="4" t="n"/>
    </row>
    <row r="18">
      <c r="A18" s="4" t="n"/>
      <c r="B18" s="4" t="n"/>
      <c r="C18" s="4" t="n"/>
      <c r="D18" s="4" t="n"/>
      <c r="E18" s="4" t="n"/>
      <c r="F18" s="4" t="n"/>
      <c r="G18" s="4" t="n"/>
      <c r="H18" s="5" t="n"/>
      <c r="I18" s="4" t="n"/>
      <c r="J18" s="4" t="n"/>
      <c r="K18" s="4" t="n"/>
      <c r="L18" s="4" t="n"/>
      <c r="M18" s="4" t="n"/>
      <c r="N18" s="4" t="n"/>
      <c r="O18" s="4" t="n"/>
      <c r="P18" s="4" t="n"/>
      <c r="Q18" s="4" t="n"/>
      <c r="R18" s="4" t="n"/>
      <c r="S18" s="4" t="n"/>
      <c r="T18" s="4" t="n"/>
      <c r="U18" s="4" t="n"/>
      <c r="V18" s="6">
        <f>IF(A18="","",COUNTIF(J18:U18,"Yes")*2+COUNTIF(J18:U18,"Partly"))</f>
        <v/>
      </c>
      <c r="W18" s="6">
        <f>IF(A18="","",COUNTIF(J18:U18,"Unknown"))</f>
        <v/>
      </c>
      <c r="X18" s="6">
        <f>IF(OR(A18="",(COUNTIF(J18:U18,"Yes")+COUNTIF(J18:U18,"Partly")+COUNTIF(J18:U18,"No")+COUNTIF(J18:U18,"Unknown"))&lt;12),"",IF(OR(J18="No",L18="No",M18="No"),"Fail",IF(AND(J18="Yes",L18="Yes",M18="Yes"),"Pass","Unresolved")))</f>
        <v/>
      </c>
      <c r="Y18" s="6">
        <f>IF(A18="","",IF((COUNTIF(J18:U18,"Yes")+COUNTIF(J18:U18,"Partly")+COUNTIF(J18:U18,"No")+COUNTIF(J18:U18,"Unknown"))&lt;12,"Incomplete",IF(X18="Fail","Not approved",IF((V18+2*W18+COUNTIF(J18:U18,"Partly"))&lt;Settings!$B$3,"Not approved",IF(OR(X18="Unresolved",W18&gt;=Settings!$B$4),"Find out first",IF(V18&lt;Settings!$B$3,"Not approved",IF(AND(V18&gt;=Settings!$B$2,AND(OR(AND(F18&lt;&gt;"Confidential",F18&lt;&gt;"Restricted"),S18="Yes"),OR(F18&lt;&gt;"Restricted",AND(T18="Yes",U18="Yes")))),"Approve","Approve with limits")))))))</f>
        <v/>
      </c>
      <c r="Z18" s="6">
        <f>IF(Y18="","",IF(Y18="Approve",IF(F18="","[Decide]",F18),IF(Y18="Approve with limits",IF(F18="Public","Public","Internal"),IF(Y18="Not approved","None","[Decide]"))))</f>
        <v/>
      </c>
      <c r="AA18" s="4" t="n"/>
      <c r="AB18" s="4" t="n"/>
      <c r="AC18" s="4" t="n"/>
      <c r="AD18" s="4" t="n"/>
      <c r="AE18" s="4" t="n"/>
      <c r="AF18" s="4" t="n"/>
      <c r="AG18" s="5" t="n"/>
      <c r="AH18" s="4" t="n"/>
    </row>
    <row r="19">
      <c r="A19" s="4" t="n"/>
      <c r="B19" s="4" t="n"/>
      <c r="C19" s="4" t="n"/>
      <c r="D19" s="4" t="n"/>
      <c r="E19" s="4" t="n"/>
      <c r="F19" s="4" t="n"/>
      <c r="G19" s="4" t="n"/>
      <c r="H19" s="5" t="n"/>
      <c r="I19" s="4" t="n"/>
      <c r="J19" s="4" t="n"/>
      <c r="K19" s="4" t="n"/>
      <c r="L19" s="4" t="n"/>
      <c r="M19" s="4" t="n"/>
      <c r="N19" s="4" t="n"/>
      <c r="O19" s="4" t="n"/>
      <c r="P19" s="4" t="n"/>
      <c r="Q19" s="4" t="n"/>
      <c r="R19" s="4" t="n"/>
      <c r="S19" s="4" t="n"/>
      <c r="T19" s="4" t="n"/>
      <c r="U19" s="4" t="n"/>
      <c r="V19" s="6">
        <f>IF(A19="","",COUNTIF(J19:U19,"Yes")*2+COUNTIF(J19:U19,"Partly"))</f>
        <v/>
      </c>
      <c r="W19" s="6">
        <f>IF(A19="","",COUNTIF(J19:U19,"Unknown"))</f>
        <v/>
      </c>
      <c r="X19" s="6">
        <f>IF(OR(A19="",(COUNTIF(J19:U19,"Yes")+COUNTIF(J19:U19,"Partly")+COUNTIF(J19:U19,"No")+COUNTIF(J19:U19,"Unknown"))&lt;12),"",IF(OR(J19="No",L19="No",M19="No"),"Fail",IF(AND(J19="Yes",L19="Yes",M19="Yes"),"Pass","Unresolved")))</f>
        <v/>
      </c>
      <c r="Y19" s="6">
        <f>IF(A19="","",IF((COUNTIF(J19:U19,"Yes")+COUNTIF(J19:U19,"Partly")+COUNTIF(J19:U19,"No")+COUNTIF(J19:U19,"Unknown"))&lt;12,"Incomplete",IF(X19="Fail","Not approved",IF((V19+2*W19+COUNTIF(J19:U19,"Partly"))&lt;Settings!$B$3,"Not approved",IF(OR(X19="Unresolved",W19&gt;=Settings!$B$4),"Find out first",IF(V19&lt;Settings!$B$3,"Not approved",IF(AND(V19&gt;=Settings!$B$2,AND(OR(AND(F19&lt;&gt;"Confidential",F19&lt;&gt;"Restricted"),S19="Yes"),OR(F19&lt;&gt;"Restricted",AND(T19="Yes",U19="Yes")))),"Approve","Approve with limits")))))))</f>
        <v/>
      </c>
      <c r="Z19" s="6">
        <f>IF(Y19="","",IF(Y19="Approve",IF(F19="","[Decide]",F19),IF(Y19="Approve with limits",IF(F19="Public","Public","Internal"),IF(Y19="Not approved","None","[Decide]"))))</f>
        <v/>
      </c>
      <c r="AA19" s="4" t="n"/>
      <c r="AB19" s="4" t="n"/>
      <c r="AC19" s="4" t="n"/>
      <c r="AD19" s="4" t="n"/>
      <c r="AE19" s="4" t="n"/>
      <c r="AF19" s="4" t="n"/>
      <c r="AG19" s="5" t="n"/>
      <c r="AH19" s="4" t="n"/>
    </row>
    <row r="20">
      <c r="A20" s="4" t="n"/>
      <c r="B20" s="4" t="n"/>
      <c r="C20" s="4" t="n"/>
      <c r="D20" s="4" t="n"/>
      <c r="E20" s="4" t="n"/>
      <c r="F20" s="4" t="n"/>
      <c r="G20" s="4" t="n"/>
      <c r="H20" s="5" t="n"/>
      <c r="I20" s="4" t="n"/>
      <c r="J20" s="4" t="n"/>
      <c r="K20" s="4" t="n"/>
      <c r="L20" s="4" t="n"/>
      <c r="M20" s="4" t="n"/>
      <c r="N20" s="4" t="n"/>
      <c r="O20" s="4" t="n"/>
      <c r="P20" s="4" t="n"/>
      <c r="Q20" s="4" t="n"/>
      <c r="R20" s="4" t="n"/>
      <c r="S20" s="4" t="n"/>
      <c r="T20" s="4" t="n"/>
      <c r="U20" s="4" t="n"/>
      <c r="V20" s="6">
        <f>IF(A20="","",COUNTIF(J20:U20,"Yes")*2+COUNTIF(J20:U20,"Partly"))</f>
        <v/>
      </c>
      <c r="W20" s="6">
        <f>IF(A20="","",COUNTIF(J20:U20,"Unknown"))</f>
        <v/>
      </c>
      <c r="X20" s="6">
        <f>IF(OR(A20="",(COUNTIF(J20:U20,"Yes")+COUNTIF(J20:U20,"Partly")+COUNTIF(J20:U20,"No")+COUNTIF(J20:U20,"Unknown"))&lt;12),"",IF(OR(J20="No",L20="No",M20="No"),"Fail",IF(AND(J20="Yes",L20="Yes",M20="Yes"),"Pass","Unresolved")))</f>
        <v/>
      </c>
      <c r="Y20" s="6">
        <f>IF(A20="","",IF((COUNTIF(J20:U20,"Yes")+COUNTIF(J20:U20,"Partly")+COUNTIF(J20:U20,"No")+COUNTIF(J20:U20,"Unknown"))&lt;12,"Incomplete",IF(X20="Fail","Not approved",IF((V20+2*W20+COUNTIF(J20:U20,"Partly"))&lt;Settings!$B$3,"Not approved",IF(OR(X20="Unresolved",W20&gt;=Settings!$B$4),"Find out first",IF(V20&lt;Settings!$B$3,"Not approved",IF(AND(V20&gt;=Settings!$B$2,AND(OR(AND(F20&lt;&gt;"Confidential",F20&lt;&gt;"Restricted"),S20="Yes"),OR(F20&lt;&gt;"Restricted",AND(T20="Yes",U20="Yes")))),"Approve","Approve with limits")))))))</f>
        <v/>
      </c>
      <c r="Z20" s="6">
        <f>IF(Y20="","",IF(Y20="Approve",IF(F20="","[Decide]",F20),IF(Y20="Approve with limits",IF(F20="Public","Public","Internal"),IF(Y20="Not approved","None","[Decide]"))))</f>
        <v/>
      </c>
      <c r="AA20" s="4" t="n"/>
      <c r="AB20" s="4" t="n"/>
      <c r="AC20" s="4" t="n"/>
      <c r="AD20" s="4" t="n"/>
      <c r="AE20" s="4" t="n"/>
      <c r="AF20" s="4" t="n"/>
      <c r="AG20" s="5" t="n"/>
      <c r="AH20" s="4" t="n"/>
    </row>
    <row r="21">
      <c r="A21" s="4" t="n"/>
      <c r="B21" s="4" t="n"/>
      <c r="C21" s="4" t="n"/>
      <c r="D21" s="4" t="n"/>
      <c r="E21" s="4" t="n"/>
      <c r="F21" s="4" t="n"/>
      <c r="G21" s="4" t="n"/>
      <c r="H21" s="5" t="n"/>
      <c r="I21" s="4" t="n"/>
      <c r="J21" s="4" t="n"/>
      <c r="K21" s="4" t="n"/>
      <c r="L21" s="4" t="n"/>
      <c r="M21" s="4" t="n"/>
      <c r="N21" s="4" t="n"/>
      <c r="O21" s="4" t="n"/>
      <c r="P21" s="4" t="n"/>
      <c r="Q21" s="4" t="n"/>
      <c r="R21" s="4" t="n"/>
      <c r="S21" s="4" t="n"/>
      <c r="T21" s="4" t="n"/>
      <c r="U21" s="4" t="n"/>
      <c r="V21" s="6">
        <f>IF(A21="","",COUNTIF(J21:U21,"Yes")*2+COUNTIF(J21:U21,"Partly"))</f>
        <v/>
      </c>
      <c r="W21" s="6">
        <f>IF(A21="","",COUNTIF(J21:U21,"Unknown"))</f>
        <v/>
      </c>
      <c r="X21" s="6">
        <f>IF(OR(A21="",(COUNTIF(J21:U21,"Yes")+COUNTIF(J21:U21,"Partly")+COUNTIF(J21:U21,"No")+COUNTIF(J21:U21,"Unknown"))&lt;12),"",IF(OR(J21="No",L21="No",M21="No"),"Fail",IF(AND(J21="Yes",L21="Yes",M21="Yes"),"Pass","Unresolved")))</f>
        <v/>
      </c>
      <c r="Y21" s="6">
        <f>IF(A21="","",IF((COUNTIF(J21:U21,"Yes")+COUNTIF(J21:U21,"Partly")+COUNTIF(J21:U21,"No")+COUNTIF(J21:U21,"Unknown"))&lt;12,"Incomplete",IF(X21="Fail","Not approved",IF((V21+2*W21+COUNTIF(J21:U21,"Partly"))&lt;Settings!$B$3,"Not approved",IF(OR(X21="Unresolved",W21&gt;=Settings!$B$4),"Find out first",IF(V21&lt;Settings!$B$3,"Not approved",IF(AND(V21&gt;=Settings!$B$2,AND(OR(AND(F21&lt;&gt;"Confidential",F21&lt;&gt;"Restricted"),S21="Yes"),OR(F21&lt;&gt;"Restricted",AND(T21="Yes",U21="Yes")))),"Approve","Approve with limits")))))))</f>
        <v/>
      </c>
      <c r="Z21" s="6">
        <f>IF(Y21="","",IF(Y21="Approve",IF(F21="","[Decide]",F21),IF(Y21="Approve with limits",IF(F21="Public","Public","Internal"),IF(Y21="Not approved","None","[Decide]"))))</f>
        <v/>
      </c>
      <c r="AA21" s="4" t="n"/>
      <c r="AB21" s="4" t="n"/>
      <c r="AC21" s="4" t="n"/>
      <c r="AD21" s="4" t="n"/>
      <c r="AE21" s="4" t="n"/>
      <c r="AF21" s="4" t="n"/>
      <c r="AG21" s="5" t="n"/>
      <c r="AH21" s="4" t="n"/>
    </row>
    <row r="22">
      <c r="A22" s="4" t="n"/>
      <c r="B22" s="4" t="n"/>
      <c r="C22" s="4" t="n"/>
      <c r="D22" s="4" t="n"/>
      <c r="E22" s="4" t="n"/>
      <c r="F22" s="4" t="n"/>
      <c r="G22" s="4" t="n"/>
      <c r="H22" s="5" t="n"/>
      <c r="I22" s="4" t="n"/>
      <c r="J22" s="4" t="n"/>
      <c r="K22" s="4" t="n"/>
      <c r="L22" s="4" t="n"/>
      <c r="M22" s="4" t="n"/>
      <c r="N22" s="4" t="n"/>
      <c r="O22" s="4" t="n"/>
      <c r="P22" s="4" t="n"/>
      <c r="Q22" s="4" t="n"/>
      <c r="R22" s="4" t="n"/>
      <c r="S22" s="4" t="n"/>
      <c r="T22" s="4" t="n"/>
      <c r="U22" s="4" t="n"/>
      <c r="V22" s="6">
        <f>IF(A22="","",COUNTIF(J22:U22,"Yes")*2+COUNTIF(J22:U22,"Partly"))</f>
        <v/>
      </c>
      <c r="W22" s="6">
        <f>IF(A22="","",COUNTIF(J22:U22,"Unknown"))</f>
        <v/>
      </c>
      <c r="X22" s="6">
        <f>IF(OR(A22="",(COUNTIF(J22:U22,"Yes")+COUNTIF(J22:U22,"Partly")+COUNTIF(J22:U22,"No")+COUNTIF(J22:U22,"Unknown"))&lt;12),"",IF(OR(J22="No",L22="No",M22="No"),"Fail",IF(AND(J22="Yes",L22="Yes",M22="Yes"),"Pass","Unresolved")))</f>
        <v/>
      </c>
      <c r="Y22" s="6">
        <f>IF(A22="","",IF((COUNTIF(J22:U22,"Yes")+COUNTIF(J22:U22,"Partly")+COUNTIF(J22:U22,"No")+COUNTIF(J22:U22,"Unknown"))&lt;12,"Incomplete",IF(X22="Fail","Not approved",IF((V22+2*W22+COUNTIF(J22:U22,"Partly"))&lt;Settings!$B$3,"Not approved",IF(OR(X22="Unresolved",W22&gt;=Settings!$B$4),"Find out first",IF(V22&lt;Settings!$B$3,"Not approved",IF(AND(V22&gt;=Settings!$B$2,AND(OR(AND(F22&lt;&gt;"Confidential",F22&lt;&gt;"Restricted"),S22="Yes"),OR(F22&lt;&gt;"Restricted",AND(T22="Yes",U22="Yes")))),"Approve","Approve with limits")))))))</f>
        <v/>
      </c>
      <c r="Z22" s="6">
        <f>IF(Y22="","",IF(Y22="Approve",IF(F22="","[Decide]",F22),IF(Y22="Approve with limits",IF(F22="Public","Public","Internal"),IF(Y22="Not approved","None","[Decide]"))))</f>
        <v/>
      </c>
      <c r="AA22" s="4" t="n"/>
      <c r="AB22" s="4" t="n"/>
      <c r="AC22" s="4" t="n"/>
      <c r="AD22" s="4" t="n"/>
      <c r="AE22" s="4" t="n"/>
      <c r="AF22" s="4" t="n"/>
      <c r="AG22" s="5" t="n"/>
      <c r="AH22" s="4" t="n"/>
    </row>
    <row r="23">
      <c r="A23" s="4" t="n"/>
      <c r="B23" s="4" t="n"/>
      <c r="C23" s="4" t="n"/>
      <c r="D23" s="4" t="n"/>
      <c r="E23" s="4" t="n"/>
      <c r="F23" s="4" t="n"/>
      <c r="G23" s="4" t="n"/>
      <c r="H23" s="5" t="n"/>
      <c r="I23" s="4" t="n"/>
      <c r="J23" s="4" t="n"/>
      <c r="K23" s="4" t="n"/>
      <c r="L23" s="4" t="n"/>
      <c r="M23" s="4" t="n"/>
      <c r="N23" s="4" t="n"/>
      <c r="O23" s="4" t="n"/>
      <c r="P23" s="4" t="n"/>
      <c r="Q23" s="4" t="n"/>
      <c r="R23" s="4" t="n"/>
      <c r="S23" s="4" t="n"/>
      <c r="T23" s="4" t="n"/>
      <c r="U23" s="4" t="n"/>
      <c r="V23" s="6">
        <f>IF(A23="","",COUNTIF(J23:U23,"Yes")*2+COUNTIF(J23:U23,"Partly"))</f>
        <v/>
      </c>
      <c r="W23" s="6">
        <f>IF(A23="","",COUNTIF(J23:U23,"Unknown"))</f>
        <v/>
      </c>
      <c r="X23" s="6">
        <f>IF(OR(A23="",(COUNTIF(J23:U23,"Yes")+COUNTIF(J23:U23,"Partly")+COUNTIF(J23:U23,"No")+COUNTIF(J23:U23,"Unknown"))&lt;12),"",IF(OR(J23="No",L23="No",M23="No"),"Fail",IF(AND(J23="Yes",L23="Yes",M23="Yes"),"Pass","Unresolved")))</f>
        <v/>
      </c>
      <c r="Y23" s="6">
        <f>IF(A23="","",IF((COUNTIF(J23:U23,"Yes")+COUNTIF(J23:U23,"Partly")+COUNTIF(J23:U23,"No")+COUNTIF(J23:U23,"Unknown"))&lt;12,"Incomplete",IF(X23="Fail","Not approved",IF((V23+2*W23+COUNTIF(J23:U23,"Partly"))&lt;Settings!$B$3,"Not approved",IF(OR(X23="Unresolved",W23&gt;=Settings!$B$4),"Find out first",IF(V23&lt;Settings!$B$3,"Not approved",IF(AND(V23&gt;=Settings!$B$2,AND(OR(AND(F23&lt;&gt;"Confidential",F23&lt;&gt;"Restricted"),S23="Yes"),OR(F23&lt;&gt;"Restricted",AND(T23="Yes",U23="Yes")))),"Approve","Approve with limits")))))))</f>
        <v/>
      </c>
      <c r="Z23" s="6">
        <f>IF(Y23="","",IF(Y23="Approve",IF(F23="","[Decide]",F23),IF(Y23="Approve with limits",IF(F23="Public","Public","Internal"),IF(Y23="Not approved","None","[Decide]"))))</f>
        <v/>
      </c>
      <c r="AA23" s="4" t="n"/>
      <c r="AB23" s="4" t="n"/>
      <c r="AC23" s="4" t="n"/>
      <c r="AD23" s="4" t="n"/>
      <c r="AE23" s="4" t="n"/>
      <c r="AF23" s="4" t="n"/>
      <c r="AG23" s="5" t="n"/>
      <c r="AH23" s="4" t="n"/>
    </row>
    <row r="24">
      <c r="A24" s="4" t="n"/>
      <c r="B24" s="4" t="n"/>
      <c r="C24" s="4" t="n"/>
      <c r="D24" s="4" t="n"/>
      <c r="E24" s="4" t="n"/>
      <c r="F24" s="4" t="n"/>
      <c r="G24" s="4" t="n"/>
      <c r="H24" s="5" t="n"/>
      <c r="I24" s="4" t="n"/>
      <c r="J24" s="4" t="n"/>
      <c r="K24" s="4" t="n"/>
      <c r="L24" s="4" t="n"/>
      <c r="M24" s="4" t="n"/>
      <c r="N24" s="4" t="n"/>
      <c r="O24" s="4" t="n"/>
      <c r="P24" s="4" t="n"/>
      <c r="Q24" s="4" t="n"/>
      <c r="R24" s="4" t="n"/>
      <c r="S24" s="4" t="n"/>
      <c r="T24" s="4" t="n"/>
      <c r="U24" s="4" t="n"/>
      <c r="V24" s="6">
        <f>IF(A24="","",COUNTIF(J24:U24,"Yes")*2+COUNTIF(J24:U24,"Partly"))</f>
        <v/>
      </c>
      <c r="W24" s="6">
        <f>IF(A24="","",COUNTIF(J24:U24,"Unknown"))</f>
        <v/>
      </c>
      <c r="X24" s="6">
        <f>IF(OR(A24="",(COUNTIF(J24:U24,"Yes")+COUNTIF(J24:U24,"Partly")+COUNTIF(J24:U24,"No")+COUNTIF(J24:U24,"Unknown"))&lt;12),"",IF(OR(J24="No",L24="No",M24="No"),"Fail",IF(AND(J24="Yes",L24="Yes",M24="Yes"),"Pass","Unresolved")))</f>
        <v/>
      </c>
      <c r="Y24" s="6">
        <f>IF(A24="","",IF((COUNTIF(J24:U24,"Yes")+COUNTIF(J24:U24,"Partly")+COUNTIF(J24:U24,"No")+COUNTIF(J24:U24,"Unknown"))&lt;12,"Incomplete",IF(X24="Fail","Not approved",IF((V24+2*W24+COUNTIF(J24:U24,"Partly"))&lt;Settings!$B$3,"Not approved",IF(OR(X24="Unresolved",W24&gt;=Settings!$B$4),"Find out first",IF(V24&lt;Settings!$B$3,"Not approved",IF(AND(V24&gt;=Settings!$B$2,AND(OR(AND(F24&lt;&gt;"Confidential",F24&lt;&gt;"Restricted"),S24="Yes"),OR(F24&lt;&gt;"Restricted",AND(T24="Yes",U24="Yes")))),"Approve","Approve with limits")))))))</f>
        <v/>
      </c>
      <c r="Z24" s="6">
        <f>IF(Y24="","",IF(Y24="Approve",IF(F24="","[Decide]",F24),IF(Y24="Approve with limits",IF(F24="Public","Public","Internal"),IF(Y24="Not approved","None","[Decide]"))))</f>
        <v/>
      </c>
      <c r="AA24" s="4" t="n"/>
      <c r="AB24" s="4" t="n"/>
      <c r="AC24" s="4" t="n"/>
      <c r="AD24" s="4" t="n"/>
      <c r="AE24" s="4" t="n"/>
      <c r="AF24" s="4" t="n"/>
      <c r="AG24" s="5" t="n"/>
      <c r="AH24" s="4" t="n"/>
    </row>
    <row r="25">
      <c r="A25" s="4" t="n"/>
      <c r="B25" s="4" t="n"/>
      <c r="C25" s="4" t="n"/>
      <c r="D25" s="4" t="n"/>
      <c r="E25" s="4" t="n"/>
      <c r="F25" s="4" t="n"/>
      <c r="G25" s="4" t="n"/>
      <c r="H25" s="5" t="n"/>
      <c r="I25" s="4" t="n"/>
      <c r="J25" s="4" t="n"/>
      <c r="K25" s="4" t="n"/>
      <c r="L25" s="4" t="n"/>
      <c r="M25" s="4" t="n"/>
      <c r="N25" s="4" t="n"/>
      <c r="O25" s="4" t="n"/>
      <c r="P25" s="4" t="n"/>
      <c r="Q25" s="4" t="n"/>
      <c r="R25" s="4" t="n"/>
      <c r="S25" s="4" t="n"/>
      <c r="T25" s="4" t="n"/>
      <c r="U25" s="4" t="n"/>
      <c r="V25" s="6">
        <f>IF(A25="","",COUNTIF(J25:U25,"Yes")*2+COUNTIF(J25:U25,"Partly"))</f>
        <v/>
      </c>
      <c r="W25" s="6">
        <f>IF(A25="","",COUNTIF(J25:U25,"Unknown"))</f>
        <v/>
      </c>
      <c r="X25" s="6">
        <f>IF(OR(A25="",(COUNTIF(J25:U25,"Yes")+COUNTIF(J25:U25,"Partly")+COUNTIF(J25:U25,"No")+COUNTIF(J25:U25,"Unknown"))&lt;12),"",IF(OR(J25="No",L25="No",M25="No"),"Fail",IF(AND(J25="Yes",L25="Yes",M25="Yes"),"Pass","Unresolved")))</f>
        <v/>
      </c>
      <c r="Y25" s="6">
        <f>IF(A25="","",IF((COUNTIF(J25:U25,"Yes")+COUNTIF(J25:U25,"Partly")+COUNTIF(J25:U25,"No")+COUNTIF(J25:U25,"Unknown"))&lt;12,"Incomplete",IF(X25="Fail","Not approved",IF((V25+2*W25+COUNTIF(J25:U25,"Partly"))&lt;Settings!$B$3,"Not approved",IF(OR(X25="Unresolved",W25&gt;=Settings!$B$4),"Find out first",IF(V25&lt;Settings!$B$3,"Not approved",IF(AND(V25&gt;=Settings!$B$2,AND(OR(AND(F25&lt;&gt;"Confidential",F25&lt;&gt;"Restricted"),S25="Yes"),OR(F25&lt;&gt;"Restricted",AND(T25="Yes",U25="Yes")))),"Approve","Approve with limits")))))))</f>
        <v/>
      </c>
      <c r="Z25" s="6">
        <f>IF(Y25="","",IF(Y25="Approve",IF(F25="","[Decide]",F25),IF(Y25="Approve with limits",IF(F25="Public","Public","Internal"),IF(Y25="Not approved","None","[Decide]"))))</f>
        <v/>
      </c>
      <c r="AA25" s="4" t="n"/>
      <c r="AB25" s="4" t="n"/>
      <c r="AC25" s="4" t="n"/>
      <c r="AD25" s="4" t="n"/>
      <c r="AE25" s="4" t="n"/>
      <c r="AF25" s="4" t="n"/>
      <c r="AG25" s="5" t="n"/>
      <c r="AH25" s="4" t="n"/>
    </row>
    <row r="26">
      <c r="A26" s="4" t="n"/>
      <c r="B26" s="4" t="n"/>
      <c r="C26" s="4" t="n"/>
      <c r="D26" s="4" t="n"/>
      <c r="E26" s="4" t="n"/>
      <c r="F26" s="4" t="n"/>
      <c r="G26" s="4" t="n"/>
      <c r="H26" s="5" t="n"/>
      <c r="I26" s="4" t="n"/>
      <c r="J26" s="4" t="n"/>
      <c r="K26" s="4" t="n"/>
      <c r="L26" s="4" t="n"/>
      <c r="M26" s="4" t="n"/>
      <c r="N26" s="4" t="n"/>
      <c r="O26" s="4" t="n"/>
      <c r="P26" s="4" t="n"/>
      <c r="Q26" s="4" t="n"/>
      <c r="R26" s="4" t="n"/>
      <c r="S26" s="4" t="n"/>
      <c r="T26" s="4" t="n"/>
      <c r="U26" s="4" t="n"/>
      <c r="V26" s="6">
        <f>IF(A26="","",COUNTIF(J26:U26,"Yes")*2+COUNTIF(J26:U26,"Partly"))</f>
        <v/>
      </c>
      <c r="W26" s="6">
        <f>IF(A26="","",COUNTIF(J26:U26,"Unknown"))</f>
        <v/>
      </c>
      <c r="X26" s="6">
        <f>IF(OR(A26="",(COUNTIF(J26:U26,"Yes")+COUNTIF(J26:U26,"Partly")+COUNTIF(J26:U26,"No")+COUNTIF(J26:U26,"Unknown"))&lt;12),"",IF(OR(J26="No",L26="No",M26="No"),"Fail",IF(AND(J26="Yes",L26="Yes",M26="Yes"),"Pass","Unresolved")))</f>
        <v/>
      </c>
      <c r="Y26" s="6">
        <f>IF(A26="","",IF((COUNTIF(J26:U26,"Yes")+COUNTIF(J26:U26,"Partly")+COUNTIF(J26:U26,"No")+COUNTIF(J26:U26,"Unknown"))&lt;12,"Incomplete",IF(X26="Fail","Not approved",IF((V26+2*W26+COUNTIF(J26:U26,"Partly"))&lt;Settings!$B$3,"Not approved",IF(OR(X26="Unresolved",W26&gt;=Settings!$B$4),"Find out first",IF(V26&lt;Settings!$B$3,"Not approved",IF(AND(V26&gt;=Settings!$B$2,AND(OR(AND(F26&lt;&gt;"Confidential",F26&lt;&gt;"Restricted"),S26="Yes"),OR(F26&lt;&gt;"Restricted",AND(T26="Yes",U26="Yes")))),"Approve","Approve with limits")))))))</f>
        <v/>
      </c>
      <c r="Z26" s="6">
        <f>IF(Y26="","",IF(Y26="Approve",IF(F26="","[Decide]",F26),IF(Y26="Approve with limits",IF(F26="Public","Public","Internal"),IF(Y26="Not approved","None","[Decide]"))))</f>
        <v/>
      </c>
      <c r="AA26" s="4" t="n"/>
      <c r="AB26" s="4" t="n"/>
      <c r="AC26" s="4" t="n"/>
      <c r="AD26" s="4" t="n"/>
      <c r="AE26" s="4" t="n"/>
      <c r="AF26" s="4" t="n"/>
      <c r="AG26" s="5" t="n"/>
      <c r="AH26" s="4" t="n"/>
    </row>
    <row r="27">
      <c r="A27" s="4" t="n"/>
      <c r="B27" s="4" t="n"/>
      <c r="C27" s="4" t="n"/>
      <c r="D27" s="4" t="n"/>
      <c r="E27" s="4" t="n"/>
      <c r="F27" s="4" t="n"/>
      <c r="G27" s="4" t="n"/>
      <c r="H27" s="5" t="n"/>
      <c r="I27" s="4" t="n"/>
      <c r="J27" s="4" t="n"/>
      <c r="K27" s="4" t="n"/>
      <c r="L27" s="4" t="n"/>
      <c r="M27" s="4" t="n"/>
      <c r="N27" s="4" t="n"/>
      <c r="O27" s="4" t="n"/>
      <c r="P27" s="4" t="n"/>
      <c r="Q27" s="4" t="n"/>
      <c r="R27" s="4" t="n"/>
      <c r="S27" s="4" t="n"/>
      <c r="T27" s="4" t="n"/>
      <c r="U27" s="4" t="n"/>
      <c r="V27" s="6">
        <f>IF(A27="","",COUNTIF(J27:U27,"Yes")*2+COUNTIF(J27:U27,"Partly"))</f>
        <v/>
      </c>
      <c r="W27" s="6">
        <f>IF(A27="","",COUNTIF(J27:U27,"Unknown"))</f>
        <v/>
      </c>
      <c r="X27" s="6">
        <f>IF(OR(A27="",(COUNTIF(J27:U27,"Yes")+COUNTIF(J27:U27,"Partly")+COUNTIF(J27:U27,"No")+COUNTIF(J27:U27,"Unknown"))&lt;12),"",IF(OR(J27="No",L27="No",M27="No"),"Fail",IF(AND(J27="Yes",L27="Yes",M27="Yes"),"Pass","Unresolved")))</f>
        <v/>
      </c>
      <c r="Y27" s="6">
        <f>IF(A27="","",IF((COUNTIF(J27:U27,"Yes")+COUNTIF(J27:U27,"Partly")+COUNTIF(J27:U27,"No")+COUNTIF(J27:U27,"Unknown"))&lt;12,"Incomplete",IF(X27="Fail","Not approved",IF((V27+2*W27+COUNTIF(J27:U27,"Partly"))&lt;Settings!$B$3,"Not approved",IF(OR(X27="Unresolved",W27&gt;=Settings!$B$4),"Find out first",IF(V27&lt;Settings!$B$3,"Not approved",IF(AND(V27&gt;=Settings!$B$2,AND(OR(AND(F27&lt;&gt;"Confidential",F27&lt;&gt;"Restricted"),S27="Yes"),OR(F27&lt;&gt;"Restricted",AND(T27="Yes",U27="Yes")))),"Approve","Approve with limits")))))))</f>
        <v/>
      </c>
      <c r="Z27" s="6">
        <f>IF(Y27="","",IF(Y27="Approve",IF(F27="","[Decide]",F27),IF(Y27="Approve with limits",IF(F27="Public","Public","Internal"),IF(Y27="Not approved","None","[Decide]"))))</f>
        <v/>
      </c>
      <c r="AA27" s="4" t="n"/>
      <c r="AB27" s="4" t="n"/>
      <c r="AC27" s="4" t="n"/>
      <c r="AD27" s="4" t="n"/>
      <c r="AE27" s="4" t="n"/>
      <c r="AF27" s="4" t="n"/>
      <c r="AG27" s="5" t="n"/>
      <c r="AH27" s="4" t="n"/>
    </row>
    <row r="28">
      <c r="A28" s="4" t="n"/>
      <c r="B28" s="4" t="n"/>
      <c r="C28" s="4" t="n"/>
      <c r="D28" s="4" t="n"/>
      <c r="E28" s="4" t="n"/>
      <c r="F28" s="4" t="n"/>
      <c r="G28" s="4" t="n"/>
      <c r="H28" s="5" t="n"/>
      <c r="I28" s="4" t="n"/>
      <c r="J28" s="4" t="n"/>
      <c r="K28" s="4" t="n"/>
      <c r="L28" s="4" t="n"/>
      <c r="M28" s="4" t="n"/>
      <c r="N28" s="4" t="n"/>
      <c r="O28" s="4" t="n"/>
      <c r="P28" s="4" t="n"/>
      <c r="Q28" s="4" t="n"/>
      <c r="R28" s="4" t="n"/>
      <c r="S28" s="4" t="n"/>
      <c r="T28" s="4" t="n"/>
      <c r="U28" s="4" t="n"/>
      <c r="V28" s="6">
        <f>IF(A28="","",COUNTIF(J28:U28,"Yes")*2+COUNTIF(J28:U28,"Partly"))</f>
        <v/>
      </c>
      <c r="W28" s="6">
        <f>IF(A28="","",COUNTIF(J28:U28,"Unknown"))</f>
        <v/>
      </c>
      <c r="X28" s="6">
        <f>IF(OR(A28="",(COUNTIF(J28:U28,"Yes")+COUNTIF(J28:U28,"Partly")+COUNTIF(J28:U28,"No")+COUNTIF(J28:U28,"Unknown"))&lt;12),"",IF(OR(J28="No",L28="No",M28="No"),"Fail",IF(AND(J28="Yes",L28="Yes",M28="Yes"),"Pass","Unresolved")))</f>
        <v/>
      </c>
      <c r="Y28" s="6">
        <f>IF(A28="","",IF((COUNTIF(J28:U28,"Yes")+COUNTIF(J28:U28,"Partly")+COUNTIF(J28:U28,"No")+COUNTIF(J28:U28,"Unknown"))&lt;12,"Incomplete",IF(X28="Fail","Not approved",IF((V28+2*W28+COUNTIF(J28:U28,"Partly"))&lt;Settings!$B$3,"Not approved",IF(OR(X28="Unresolved",W28&gt;=Settings!$B$4),"Find out first",IF(V28&lt;Settings!$B$3,"Not approved",IF(AND(V28&gt;=Settings!$B$2,AND(OR(AND(F28&lt;&gt;"Confidential",F28&lt;&gt;"Restricted"),S28="Yes"),OR(F28&lt;&gt;"Restricted",AND(T28="Yes",U28="Yes")))),"Approve","Approve with limits")))))))</f>
        <v/>
      </c>
      <c r="Z28" s="6">
        <f>IF(Y28="","",IF(Y28="Approve",IF(F28="","[Decide]",F28),IF(Y28="Approve with limits",IF(F28="Public","Public","Internal"),IF(Y28="Not approved","None","[Decide]"))))</f>
        <v/>
      </c>
      <c r="AA28" s="4" t="n"/>
      <c r="AB28" s="4" t="n"/>
      <c r="AC28" s="4" t="n"/>
      <c r="AD28" s="4" t="n"/>
      <c r="AE28" s="4" t="n"/>
      <c r="AF28" s="4" t="n"/>
      <c r="AG28" s="5" t="n"/>
      <c r="AH28" s="4" t="n"/>
    </row>
    <row r="29">
      <c r="A29" s="4" t="n"/>
      <c r="B29" s="4" t="n"/>
      <c r="C29" s="4" t="n"/>
      <c r="D29" s="4" t="n"/>
      <c r="E29" s="4" t="n"/>
      <c r="F29" s="4" t="n"/>
      <c r="G29" s="4" t="n"/>
      <c r="H29" s="5" t="n"/>
      <c r="I29" s="4" t="n"/>
      <c r="J29" s="4" t="n"/>
      <c r="K29" s="4" t="n"/>
      <c r="L29" s="4" t="n"/>
      <c r="M29" s="4" t="n"/>
      <c r="N29" s="4" t="n"/>
      <c r="O29" s="4" t="n"/>
      <c r="P29" s="4" t="n"/>
      <c r="Q29" s="4" t="n"/>
      <c r="R29" s="4" t="n"/>
      <c r="S29" s="4" t="n"/>
      <c r="T29" s="4" t="n"/>
      <c r="U29" s="4" t="n"/>
      <c r="V29" s="6">
        <f>IF(A29="","",COUNTIF(J29:U29,"Yes")*2+COUNTIF(J29:U29,"Partly"))</f>
        <v/>
      </c>
      <c r="W29" s="6">
        <f>IF(A29="","",COUNTIF(J29:U29,"Unknown"))</f>
        <v/>
      </c>
      <c r="X29" s="6">
        <f>IF(OR(A29="",(COUNTIF(J29:U29,"Yes")+COUNTIF(J29:U29,"Partly")+COUNTIF(J29:U29,"No")+COUNTIF(J29:U29,"Unknown"))&lt;12),"",IF(OR(J29="No",L29="No",M29="No"),"Fail",IF(AND(J29="Yes",L29="Yes",M29="Yes"),"Pass","Unresolved")))</f>
        <v/>
      </c>
      <c r="Y29" s="6">
        <f>IF(A29="","",IF((COUNTIF(J29:U29,"Yes")+COUNTIF(J29:U29,"Partly")+COUNTIF(J29:U29,"No")+COUNTIF(J29:U29,"Unknown"))&lt;12,"Incomplete",IF(X29="Fail","Not approved",IF((V29+2*W29+COUNTIF(J29:U29,"Partly"))&lt;Settings!$B$3,"Not approved",IF(OR(X29="Unresolved",W29&gt;=Settings!$B$4),"Find out first",IF(V29&lt;Settings!$B$3,"Not approved",IF(AND(V29&gt;=Settings!$B$2,AND(OR(AND(F29&lt;&gt;"Confidential",F29&lt;&gt;"Restricted"),S29="Yes"),OR(F29&lt;&gt;"Restricted",AND(T29="Yes",U29="Yes")))),"Approve","Approve with limits")))))))</f>
        <v/>
      </c>
      <c r="Z29" s="6">
        <f>IF(Y29="","",IF(Y29="Approve",IF(F29="","[Decide]",F29),IF(Y29="Approve with limits",IF(F29="Public","Public","Internal"),IF(Y29="Not approved","None","[Decide]"))))</f>
        <v/>
      </c>
      <c r="AA29" s="4" t="n"/>
      <c r="AB29" s="4" t="n"/>
      <c r="AC29" s="4" t="n"/>
      <c r="AD29" s="4" t="n"/>
      <c r="AE29" s="4" t="n"/>
      <c r="AF29" s="4" t="n"/>
      <c r="AG29" s="5" t="n"/>
      <c r="AH29" s="4" t="n"/>
    </row>
    <row r="30">
      <c r="A30" s="4" t="n"/>
      <c r="B30" s="4" t="n"/>
      <c r="C30" s="4" t="n"/>
      <c r="D30" s="4" t="n"/>
      <c r="E30" s="4" t="n"/>
      <c r="F30" s="4" t="n"/>
      <c r="G30" s="4" t="n"/>
      <c r="H30" s="5" t="n"/>
      <c r="I30" s="4" t="n"/>
      <c r="J30" s="4" t="n"/>
      <c r="K30" s="4" t="n"/>
      <c r="L30" s="4" t="n"/>
      <c r="M30" s="4" t="n"/>
      <c r="N30" s="4" t="n"/>
      <c r="O30" s="4" t="n"/>
      <c r="P30" s="4" t="n"/>
      <c r="Q30" s="4" t="n"/>
      <c r="R30" s="4" t="n"/>
      <c r="S30" s="4" t="n"/>
      <c r="T30" s="4" t="n"/>
      <c r="U30" s="4" t="n"/>
      <c r="V30" s="6">
        <f>IF(A30="","",COUNTIF(J30:U30,"Yes")*2+COUNTIF(J30:U30,"Partly"))</f>
        <v/>
      </c>
      <c r="W30" s="6">
        <f>IF(A30="","",COUNTIF(J30:U30,"Unknown"))</f>
        <v/>
      </c>
      <c r="X30" s="6">
        <f>IF(OR(A30="",(COUNTIF(J30:U30,"Yes")+COUNTIF(J30:U30,"Partly")+COUNTIF(J30:U30,"No")+COUNTIF(J30:U30,"Unknown"))&lt;12),"",IF(OR(J30="No",L30="No",M30="No"),"Fail",IF(AND(J30="Yes",L30="Yes",M30="Yes"),"Pass","Unresolved")))</f>
        <v/>
      </c>
      <c r="Y30" s="6">
        <f>IF(A30="","",IF((COUNTIF(J30:U30,"Yes")+COUNTIF(J30:U30,"Partly")+COUNTIF(J30:U30,"No")+COUNTIF(J30:U30,"Unknown"))&lt;12,"Incomplete",IF(X30="Fail","Not approved",IF((V30+2*W30+COUNTIF(J30:U30,"Partly"))&lt;Settings!$B$3,"Not approved",IF(OR(X30="Unresolved",W30&gt;=Settings!$B$4),"Find out first",IF(V30&lt;Settings!$B$3,"Not approved",IF(AND(V30&gt;=Settings!$B$2,AND(OR(AND(F30&lt;&gt;"Confidential",F30&lt;&gt;"Restricted"),S30="Yes"),OR(F30&lt;&gt;"Restricted",AND(T30="Yes",U30="Yes")))),"Approve","Approve with limits")))))))</f>
        <v/>
      </c>
      <c r="Z30" s="6">
        <f>IF(Y30="","",IF(Y30="Approve",IF(F30="","[Decide]",F30),IF(Y30="Approve with limits",IF(F30="Public","Public","Internal"),IF(Y30="Not approved","None","[Decide]"))))</f>
        <v/>
      </c>
      <c r="AA30" s="4" t="n"/>
      <c r="AB30" s="4" t="n"/>
      <c r="AC30" s="4" t="n"/>
      <c r="AD30" s="4" t="n"/>
      <c r="AE30" s="4" t="n"/>
      <c r="AF30" s="4" t="n"/>
      <c r="AG30" s="5" t="n"/>
      <c r="AH30" s="4" t="n"/>
    </row>
    <row r="31">
      <c r="A31" s="4" t="n"/>
      <c r="B31" s="4" t="n"/>
      <c r="C31" s="4" t="n"/>
      <c r="D31" s="4" t="n"/>
      <c r="E31" s="4" t="n"/>
      <c r="F31" s="4" t="n"/>
      <c r="G31" s="4" t="n"/>
      <c r="H31" s="5" t="n"/>
      <c r="I31" s="4" t="n"/>
      <c r="J31" s="4" t="n"/>
      <c r="K31" s="4" t="n"/>
      <c r="L31" s="4" t="n"/>
      <c r="M31" s="4" t="n"/>
      <c r="N31" s="4" t="n"/>
      <c r="O31" s="4" t="n"/>
      <c r="P31" s="4" t="n"/>
      <c r="Q31" s="4" t="n"/>
      <c r="R31" s="4" t="n"/>
      <c r="S31" s="4" t="n"/>
      <c r="T31" s="4" t="n"/>
      <c r="U31" s="4" t="n"/>
      <c r="V31" s="6">
        <f>IF(A31="","",COUNTIF(J31:U31,"Yes")*2+COUNTIF(J31:U31,"Partly"))</f>
        <v/>
      </c>
      <c r="W31" s="6">
        <f>IF(A31="","",COUNTIF(J31:U31,"Unknown"))</f>
        <v/>
      </c>
      <c r="X31" s="6">
        <f>IF(OR(A31="",(COUNTIF(J31:U31,"Yes")+COUNTIF(J31:U31,"Partly")+COUNTIF(J31:U31,"No")+COUNTIF(J31:U31,"Unknown"))&lt;12),"",IF(OR(J31="No",L31="No",M31="No"),"Fail",IF(AND(J31="Yes",L31="Yes",M31="Yes"),"Pass","Unresolved")))</f>
        <v/>
      </c>
      <c r="Y31" s="6">
        <f>IF(A31="","",IF((COUNTIF(J31:U31,"Yes")+COUNTIF(J31:U31,"Partly")+COUNTIF(J31:U31,"No")+COUNTIF(J31:U31,"Unknown"))&lt;12,"Incomplete",IF(X31="Fail","Not approved",IF((V31+2*W31+COUNTIF(J31:U31,"Partly"))&lt;Settings!$B$3,"Not approved",IF(OR(X31="Unresolved",W31&gt;=Settings!$B$4),"Find out first",IF(V31&lt;Settings!$B$3,"Not approved",IF(AND(V31&gt;=Settings!$B$2,AND(OR(AND(F31&lt;&gt;"Confidential",F31&lt;&gt;"Restricted"),S31="Yes"),OR(F31&lt;&gt;"Restricted",AND(T31="Yes",U31="Yes")))),"Approve","Approve with limits")))))))</f>
        <v/>
      </c>
      <c r="Z31" s="6">
        <f>IF(Y31="","",IF(Y31="Approve",IF(F31="","[Decide]",F31),IF(Y31="Approve with limits",IF(F31="Public","Public","Internal"),IF(Y31="Not approved","None","[Decide]"))))</f>
        <v/>
      </c>
      <c r="AA31" s="4" t="n"/>
      <c r="AB31" s="4" t="n"/>
      <c r="AC31" s="4" t="n"/>
      <c r="AD31" s="4" t="n"/>
      <c r="AE31" s="4" t="n"/>
      <c r="AF31" s="4" t="n"/>
      <c r="AG31" s="5" t="n"/>
      <c r="AH31" s="4" t="n"/>
    </row>
    <row r="32">
      <c r="A32" s="4" t="n"/>
      <c r="B32" s="4" t="n"/>
      <c r="C32" s="4" t="n"/>
      <c r="D32" s="4" t="n"/>
      <c r="E32" s="4" t="n"/>
      <c r="F32" s="4" t="n"/>
      <c r="G32" s="4" t="n"/>
      <c r="H32" s="5" t="n"/>
      <c r="I32" s="4" t="n"/>
      <c r="J32" s="4" t="n"/>
      <c r="K32" s="4" t="n"/>
      <c r="L32" s="4" t="n"/>
      <c r="M32" s="4" t="n"/>
      <c r="N32" s="4" t="n"/>
      <c r="O32" s="4" t="n"/>
      <c r="P32" s="4" t="n"/>
      <c r="Q32" s="4" t="n"/>
      <c r="R32" s="4" t="n"/>
      <c r="S32" s="4" t="n"/>
      <c r="T32" s="4" t="n"/>
      <c r="U32" s="4" t="n"/>
      <c r="V32" s="6">
        <f>IF(A32="","",COUNTIF(J32:U32,"Yes")*2+COUNTIF(J32:U32,"Partly"))</f>
        <v/>
      </c>
      <c r="W32" s="6">
        <f>IF(A32="","",COUNTIF(J32:U32,"Unknown"))</f>
        <v/>
      </c>
      <c r="X32" s="6">
        <f>IF(OR(A32="",(COUNTIF(J32:U32,"Yes")+COUNTIF(J32:U32,"Partly")+COUNTIF(J32:U32,"No")+COUNTIF(J32:U32,"Unknown"))&lt;12),"",IF(OR(J32="No",L32="No",M32="No"),"Fail",IF(AND(J32="Yes",L32="Yes",M32="Yes"),"Pass","Unresolved")))</f>
        <v/>
      </c>
      <c r="Y32" s="6">
        <f>IF(A32="","",IF((COUNTIF(J32:U32,"Yes")+COUNTIF(J32:U32,"Partly")+COUNTIF(J32:U32,"No")+COUNTIF(J32:U32,"Unknown"))&lt;12,"Incomplete",IF(X32="Fail","Not approved",IF((V32+2*W32+COUNTIF(J32:U32,"Partly"))&lt;Settings!$B$3,"Not approved",IF(OR(X32="Unresolved",W32&gt;=Settings!$B$4),"Find out first",IF(V32&lt;Settings!$B$3,"Not approved",IF(AND(V32&gt;=Settings!$B$2,AND(OR(AND(F32&lt;&gt;"Confidential",F32&lt;&gt;"Restricted"),S32="Yes"),OR(F32&lt;&gt;"Restricted",AND(T32="Yes",U32="Yes")))),"Approve","Approve with limits")))))))</f>
        <v/>
      </c>
      <c r="Z32" s="6">
        <f>IF(Y32="","",IF(Y32="Approve",IF(F32="","[Decide]",F32),IF(Y32="Approve with limits",IF(F32="Public","Public","Internal"),IF(Y32="Not approved","None","[Decide]"))))</f>
        <v/>
      </c>
      <c r="AA32" s="4" t="n"/>
      <c r="AB32" s="4" t="n"/>
      <c r="AC32" s="4" t="n"/>
      <c r="AD32" s="4" t="n"/>
      <c r="AE32" s="4" t="n"/>
      <c r="AF32" s="4" t="n"/>
      <c r="AG32" s="5" t="n"/>
      <c r="AH32" s="4" t="n"/>
    </row>
    <row r="33">
      <c r="A33" s="4" t="n"/>
      <c r="B33" s="4" t="n"/>
      <c r="C33" s="4" t="n"/>
      <c r="D33" s="4" t="n"/>
      <c r="E33" s="4" t="n"/>
      <c r="F33" s="4" t="n"/>
      <c r="G33" s="4" t="n"/>
      <c r="H33" s="5" t="n"/>
      <c r="I33" s="4" t="n"/>
      <c r="J33" s="4" t="n"/>
      <c r="K33" s="4" t="n"/>
      <c r="L33" s="4" t="n"/>
      <c r="M33" s="4" t="n"/>
      <c r="N33" s="4" t="n"/>
      <c r="O33" s="4" t="n"/>
      <c r="P33" s="4" t="n"/>
      <c r="Q33" s="4" t="n"/>
      <c r="R33" s="4" t="n"/>
      <c r="S33" s="4" t="n"/>
      <c r="T33" s="4" t="n"/>
      <c r="U33" s="4" t="n"/>
      <c r="V33" s="6">
        <f>IF(A33="","",COUNTIF(J33:U33,"Yes")*2+COUNTIF(J33:U33,"Partly"))</f>
        <v/>
      </c>
      <c r="W33" s="6">
        <f>IF(A33="","",COUNTIF(J33:U33,"Unknown"))</f>
        <v/>
      </c>
      <c r="X33" s="6">
        <f>IF(OR(A33="",(COUNTIF(J33:U33,"Yes")+COUNTIF(J33:U33,"Partly")+COUNTIF(J33:U33,"No")+COUNTIF(J33:U33,"Unknown"))&lt;12),"",IF(OR(J33="No",L33="No",M33="No"),"Fail",IF(AND(J33="Yes",L33="Yes",M33="Yes"),"Pass","Unresolved")))</f>
        <v/>
      </c>
      <c r="Y33" s="6">
        <f>IF(A33="","",IF((COUNTIF(J33:U33,"Yes")+COUNTIF(J33:U33,"Partly")+COUNTIF(J33:U33,"No")+COUNTIF(J33:U33,"Unknown"))&lt;12,"Incomplete",IF(X33="Fail","Not approved",IF((V33+2*W33+COUNTIF(J33:U33,"Partly"))&lt;Settings!$B$3,"Not approved",IF(OR(X33="Unresolved",W33&gt;=Settings!$B$4),"Find out first",IF(V33&lt;Settings!$B$3,"Not approved",IF(AND(V33&gt;=Settings!$B$2,AND(OR(AND(F33&lt;&gt;"Confidential",F33&lt;&gt;"Restricted"),S33="Yes"),OR(F33&lt;&gt;"Restricted",AND(T33="Yes",U33="Yes")))),"Approve","Approve with limits")))))))</f>
        <v/>
      </c>
      <c r="Z33" s="6">
        <f>IF(Y33="","",IF(Y33="Approve",IF(F33="","[Decide]",F33),IF(Y33="Approve with limits",IF(F33="Public","Public","Internal"),IF(Y33="Not approved","None","[Decide]"))))</f>
        <v/>
      </c>
      <c r="AA33" s="4" t="n"/>
      <c r="AB33" s="4" t="n"/>
      <c r="AC33" s="4" t="n"/>
      <c r="AD33" s="4" t="n"/>
      <c r="AE33" s="4" t="n"/>
      <c r="AF33" s="4" t="n"/>
      <c r="AG33" s="5" t="n"/>
      <c r="AH33" s="4" t="n"/>
    </row>
    <row r="34">
      <c r="A34" s="4" t="n"/>
      <c r="B34" s="4" t="n"/>
      <c r="C34" s="4" t="n"/>
      <c r="D34" s="4" t="n"/>
      <c r="E34" s="4" t="n"/>
      <c r="F34" s="4" t="n"/>
      <c r="G34" s="4" t="n"/>
      <c r="H34" s="5" t="n"/>
      <c r="I34" s="4" t="n"/>
      <c r="J34" s="4" t="n"/>
      <c r="K34" s="4" t="n"/>
      <c r="L34" s="4" t="n"/>
      <c r="M34" s="4" t="n"/>
      <c r="N34" s="4" t="n"/>
      <c r="O34" s="4" t="n"/>
      <c r="P34" s="4" t="n"/>
      <c r="Q34" s="4" t="n"/>
      <c r="R34" s="4" t="n"/>
      <c r="S34" s="4" t="n"/>
      <c r="T34" s="4" t="n"/>
      <c r="U34" s="4" t="n"/>
      <c r="V34" s="6">
        <f>IF(A34="","",COUNTIF(J34:U34,"Yes")*2+COUNTIF(J34:U34,"Partly"))</f>
        <v/>
      </c>
      <c r="W34" s="6">
        <f>IF(A34="","",COUNTIF(J34:U34,"Unknown"))</f>
        <v/>
      </c>
      <c r="X34" s="6">
        <f>IF(OR(A34="",(COUNTIF(J34:U34,"Yes")+COUNTIF(J34:U34,"Partly")+COUNTIF(J34:U34,"No")+COUNTIF(J34:U34,"Unknown"))&lt;12),"",IF(OR(J34="No",L34="No",M34="No"),"Fail",IF(AND(J34="Yes",L34="Yes",M34="Yes"),"Pass","Unresolved")))</f>
        <v/>
      </c>
      <c r="Y34" s="6">
        <f>IF(A34="","",IF((COUNTIF(J34:U34,"Yes")+COUNTIF(J34:U34,"Partly")+COUNTIF(J34:U34,"No")+COUNTIF(J34:U34,"Unknown"))&lt;12,"Incomplete",IF(X34="Fail","Not approved",IF((V34+2*W34+COUNTIF(J34:U34,"Partly"))&lt;Settings!$B$3,"Not approved",IF(OR(X34="Unresolved",W34&gt;=Settings!$B$4),"Find out first",IF(V34&lt;Settings!$B$3,"Not approved",IF(AND(V34&gt;=Settings!$B$2,AND(OR(AND(F34&lt;&gt;"Confidential",F34&lt;&gt;"Restricted"),S34="Yes"),OR(F34&lt;&gt;"Restricted",AND(T34="Yes",U34="Yes")))),"Approve","Approve with limits")))))))</f>
        <v/>
      </c>
      <c r="Z34" s="6">
        <f>IF(Y34="","",IF(Y34="Approve",IF(F34="","[Decide]",F34),IF(Y34="Approve with limits",IF(F34="Public","Public","Internal"),IF(Y34="Not approved","None","[Decide]"))))</f>
        <v/>
      </c>
      <c r="AA34" s="4" t="n"/>
      <c r="AB34" s="4" t="n"/>
      <c r="AC34" s="4" t="n"/>
      <c r="AD34" s="4" t="n"/>
      <c r="AE34" s="4" t="n"/>
      <c r="AF34" s="4" t="n"/>
      <c r="AG34" s="5" t="n"/>
      <c r="AH34" s="4" t="n"/>
    </row>
    <row r="35">
      <c r="A35" s="4" t="n"/>
      <c r="B35" s="4" t="n"/>
      <c r="C35" s="4" t="n"/>
      <c r="D35" s="4" t="n"/>
      <c r="E35" s="4" t="n"/>
      <c r="F35" s="4" t="n"/>
      <c r="G35" s="4" t="n"/>
      <c r="H35" s="5" t="n"/>
      <c r="I35" s="4" t="n"/>
      <c r="J35" s="4" t="n"/>
      <c r="K35" s="4" t="n"/>
      <c r="L35" s="4" t="n"/>
      <c r="M35" s="4" t="n"/>
      <c r="N35" s="4" t="n"/>
      <c r="O35" s="4" t="n"/>
      <c r="P35" s="4" t="n"/>
      <c r="Q35" s="4" t="n"/>
      <c r="R35" s="4" t="n"/>
      <c r="S35" s="4" t="n"/>
      <c r="T35" s="4" t="n"/>
      <c r="U35" s="4" t="n"/>
      <c r="V35" s="6">
        <f>IF(A35="","",COUNTIF(J35:U35,"Yes")*2+COUNTIF(J35:U35,"Partly"))</f>
        <v/>
      </c>
      <c r="W35" s="6">
        <f>IF(A35="","",COUNTIF(J35:U35,"Unknown"))</f>
        <v/>
      </c>
      <c r="X35" s="6">
        <f>IF(OR(A35="",(COUNTIF(J35:U35,"Yes")+COUNTIF(J35:U35,"Partly")+COUNTIF(J35:U35,"No")+COUNTIF(J35:U35,"Unknown"))&lt;12),"",IF(OR(J35="No",L35="No",M35="No"),"Fail",IF(AND(J35="Yes",L35="Yes",M35="Yes"),"Pass","Unresolved")))</f>
        <v/>
      </c>
      <c r="Y35" s="6">
        <f>IF(A35="","",IF((COUNTIF(J35:U35,"Yes")+COUNTIF(J35:U35,"Partly")+COUNTIF(J35:U35,"No")+COUNTIF(J35:U35,"Unknown"))&lt;12,"Incomplete",IF(X35="Fail","Not approved",IF((V35+2*W35+COUNTIF(J35:U35,"Partly"))&lt;Settings!$B$3,"Not approved",IF(OR(X35="Unresolved",W35&gt;=Settings!$B$4),"Find out first",IF(V35&lt;Settings!$B$3,"Not approved",IF(AND(V35&gt;=Settings!$B$2,AND(OR(AND(F35&lt;&gt;"Confidential",F35&lt;&gt;"Restricted"),S35="Yes"),OR(F35&lt;&gt;"Restricted",AND(T35="Yes",U35="Yes")))),"Approve","Approve with limits")))))))</f>
        <v/>
      </c>
      <c r="Z35" s="6">
        <f>IF(Y35="","",IF(Y35="Approve",IF(F35="","[Decide]",F35),IF(Y35="Approve with limits",IF(F35="Public","Public","Internal"),IF(Y35="Not approved","None","[Decide]"))))</f>
        <v/>
      </c>
      <c r="AA35" s="4" t="n"/>
      <c r="AB35" s="4" t="n"/>
      <c r="AC35" s="4" t="n"/>
      <c r="AD35" s="4" t="n"/>
      <c r="AE35" s="4" t="n"/>
      <c r="AF35" s="4" t="n"/>
      <c r="AG35" s="5" t="n"/>
      <c r="AH35" s="4" t="n"/>
    </row>
    <row r="36">
      <c r="A36" s="4" t="n"/>
      <c r="B36" s="4" t="n"/>
      <c r="C36" s="4" t="n"/>
      <c r="D36" s="4" t="n"/>
      <c r="E36" s="4" t="n"/>
      <c r="F36" s="4" t="n"/>
      <c r="G36" s="4" t="n"/>
      <c r="H36" s="5" t="n"/>
      <c r="I36" s="4" t="n"/>
      <c r="J36" s="4" t="n"/>
      <c r="K36" s="4" t="n"/>
      <c r="L36" s="4" t="n"/>
      <c r="M36" s="4" t="n"/>
      <c r="N36" s="4" t="n"/>
      <c r="O36" s="4" t="n"/>
      <c r="P36" s="4" t="n"/>
      <c r="Q36" s="4" t="n"/>
      <c r="R36" s="4" t="n"/>
      <c r="S36" s="4" t="n"/>
      <c r="T36" s="4" t="n"/>
      <c r="U36" s="4" t="n"/>
      <c r="V36" s="6">
        <f>IF(A36="","",COUNTIF(J36:U36,"Yes")*2+COUNTIF(J36:U36,"Partly"))</f>
        <v/>
      </c>
      <c r="W36" s="6">
        <f>IF(A36="","",COUNTIF(J36:U36,"Unknown"))</f>
        <v/>
      </c>
      <c r="X36" s="6">
        <f>IF(OR(A36="",(COUNTIF(J36:U36,"Yes")+COUNTIF(J36:U36,"Partly")+COUNTIF(J36:U36,"No")+COUNTIF(J36:U36,"Unknown"))&lt;12),"",IF(OR(J36="No",L36="No",M36="No"),"Fail",IF(AND(J36="Yes",L36="Yes",M36="Yes"),"Pass","Unresolved")))</f>
        <v/>
      </c>
      <c r="Y36" s="6">
        <f>IF(A36="","",IF((COUNTIF(J36:U36,"Yes")+COUNTIF(J36:U36,"Partly")+COUNTIF(J36:U36,"No")+COUNTIF(J36:U36,"Unknown"))&lt;12,"Incomplete",IF(X36="Fail","Not approved",IF((V36+2*W36+COUNTIF(J36:U36,"Partly"))&lt;Settings!$B$3,"Not approved",IF(OR(X36="Unresolved",W36&gt;=Settings!$B$4),"Find out first",IF(V36&lt;Settings!$B$3,"Not approved",IF(AND(V36&gt;=Settings!$B$2,AND(OR(AND(F36&lt;&gt;"Confidential",F36&lt;&gt;"Restricted"),S36="Yes"),OR(F36&lt;&gt;"Restricted",AND(T36="Yes",U36="Yes")))),"Approve","Approve with limits")))))))</f>
        <v/>
      </c>
      <c r="Z36" s="6">
        <f>IF(Y36="","",IF(Y36="Approve",IF(F36="","[Decide]",F36),IF(Y36="Approve with limits",IF(F36="Public","Public","Internal"),IF(Y36="Not approved","None","[Decide]"))))</f>
        <v/>
      </c>
      <c r="AA36" s="4" t="n"/>
      <c r="AB36" s="4" t="n"/>
      <c r="AC36" s="4" t="n"/>
      <c r="AD36" s="4" t="n"/>
      <c r="AE36" s="4" t="n"/>
      <c r="AF36" s="4" t="n"/>
      <c r="AG36" s="5" t="n"/>
      <c r="AH36" s="4" t="n"/>
    </row>
    <row r="37">
      <c r="A37" s="4" t="n"/>
      <c r="B37" s="4" t="n"/>
      <c r="C37" s="4" t="n"/>
      <c r="D37" s="4" t="n"/>
      <c r="E37" s="4" t="n"/>
      <c r="F37" s="4" t="n"/>
      <c r="G37" s="4" t="n"/>
      <c r="H37" s="5" t="n"/>
      <c r="I37" s="4" t="n"/>
      <c r="J37" s="4" t="n"/>
      <c r="K37" s="4" t="n"/>
      <c r="L37" s="4" t="n"/>
      <c r="M37" s="4" t="n"/>
      <c r="N37" s="4" t="n"/>
      <c r="O37" s="4" t="n"/>
      <c r="P37" s="4" t="n"/>
      <c r="Q37" s="4" t="n"/>
      <c r="R37" s="4" t="n"/>
      <c r="S37" s="4" t="n"/>
      <c r="T37" s="4" t="n"/>
      <c r="U37" s="4" t="n"/>
      <c r="V37" s="6">
        <f>IF(A37="","",COUNTIF(J37:U37,"Yes")*2+COUNTIF(J37:U37,"Partly"))</f>
        <v/>
      </c>
      <c r="W37" s="6">
        <f>IF(A37="","",COUNTIF(J37:U37,"Unknown"))</f>
        <v/>
      </c>
      <c r="X37" s="6">
        <f>IF(OR(A37="",(COUNTIF(J37:U37,"Yes")+COUNTIF(J37:U37,"Partly")+COUNTIF(J37:U37,"No")+COUNTIF(J37:U37,"Unknown"))&lt;12),"",IF(OR(J37="No",L37="No",M37="No"),"Fail",IF(AND(J37="Yes",L37="Yes",M37="Yes"),"Pass","Unresolved")))</f>
        <v/>
      </c>
      <c r="Y37" s="6">
        <f>IF(A37="","",IF((COUNTIF(J37:U37,"Yes")+COUNTIF(J37:U37,"Partly")+COUNTIF(J37:U37,"No")+COUNTIF(J37:U37,"Unknown"))&lt;12,"Incomplete",IF(X37="Fail","Not approved",IF((V37+2*W37+COUNTIF(J37:U37,"Partly"))&lt;Settings!$B$3,"Not approved",IF(OR(X37="Unresolved",W37&gt;=Settings!$B$4),"Find out first",IF(V37&lt;Settings!$B$3,"Not approved",IF(AND(V37&gt;=Settings!$B$2,AND(OR(AND(F37&lt;&gt;"Confidential",F37&lt;&gt;"Restricted"),S37="Yes"),OR(F37&lt;&gt;"Restricted",AND(T37="Yes",U37="Yes")))),"Approve","Approve with limits")))))))</f>
        <v/>
      </c>
      <c r="Z37" s="6">
        <f>IF(Y37="","",IF(Y37="Approve",IF(F37="","[Decide]",F37),IF(Y37="Approve with limits",IF(F37="Public","Public","Internal"),IF(Y37="Not approved","None","[Decide]"))))</f>
        <v/>
      </c>
      <c r="AA37" s="4" t="n"/>
      <c r="AB37" s="4" t="n"/>
      <c r="AC37" s="4" t="n"/>
      <c r="AD37" s="4" t="n"/>
      <c r="AE37" s="4" t="n"/>
      <c r="AF37" s="4" t="n"/>
      <c r="AG37" s="5" t="n"/>
      <c r="AH37" s="4" t="n"/>
    </row>
    <row r="38">
      <c r="A38" s="4" t="n"/>
      <c r="B38" s="4" t="n"/>
      <c r="C38" s="4" t="n"/>
      <c r="D38" s="4" t="n"/>
      <c r="E38" s="4" t="n"/>
      <c r="F38" s="4" t="n"/>
      <c r="G38" s="4" t="n"/>
      <c r="H38" s="5" t="n"/>
      <c r="I38" s="4" t="n"/>
      <c r="J38" s="4" t="n"/>
      <c r="K38" s="4" t="n"/>
      <c r="L38" s="4" t="n"/>
      <c r="M38" s="4" t="n"/>
      <c r="N38" s="4" t="n"/>
      <c r="O38" s="4" t="n"/>
      <c r="P38" s="4" t="n"/>
      <c r="Q38" s="4" t="n"/>
      <c r="R38" s="4" t="n"/>
      <c r="S38" s="4" t="n"/>
      <c r="T38" s="4" t="n"/>
      <c r="U38" s="4" t="n"/>
      <c r="V38" s="6">
        <f>IF(A38="","",COUNTIF(J38:U38,"Yes")*2+COUNTIF(J38:U38,"Partly"))</f>
        <v/>
      </c>
      <c r="W38" s="6">
        <f>IF(A38="","",COUNTIF(J38:U38,"Unknown"))</f>
        <v/>
      </c>
      <c r="X38" s="6">
        <f>IF(OR(A38="",(COUNTIF(J38:U38,"Yes")+COUNTIF(J38:U38,"Partly")+COUNTIF(J38:U38,"No")+COUNTIF(J38:U38,"Unknown"))&lt;12),"",IF(OR(J38="No",L38="No",M38="No"),"Fail",IF(AND(J38="Yes",L38="Yes",M38="Yes"),"Pass","Unresolved")))</f>
        <v/>
      </c>
      <c r="Y38" s="6">
        <f>IF(A38="","",IF((COUNTIF(J38:U38,"Yes")+COUNTIF(J38:U38,"Partly")+COUNTIF(J38:U38,"No")+COUNTIF(J38:U38,"Unknown"))&lt;12,"Incomplete",IF(X38="Fail","Not approved",IF((V38+2*W38+COUNTIF(J38:U38,"Partly"))&lt;Settings!$B$3,"Not approved",IF(OR(X38="Unresolved",W38&gt;=Settings!$B$4),"Find out first",IF(V38&lt;Settings!$B$3,"Not approved",IF(AND(V38&gt;=Settings!$B$2,AND(OR(AND(F38&lt;&gt;"Confidential",F38&lt;&gt;"Restricted"),S38="Yes"),OR(F38&lt;&gt;"Restricted",AND(T38="Yes",U38="Yes")))),"Approve","Approve with limits")))))))</f>
        <v/>
      </c>
      <c r="Z38" s="6">
        <f>IF(Y38="","",IF(Y38="Approve",IF(F38="","[Decide]",F38),IF(Y38="Approve with limits",IF(F38="Public","Public","Internal"),IF(Y38="Not approved","None","[Decide]"))))</f>
        <v/>
      </c>
      <c r="AA38" s="4" t="n"/>
      <c r="AB38" s="4" t="n"/>
      <c r="AC38" s="4" t="n"/>
      <c r="AD38" s="4" t="n"/>
      <c r="AE38" s="4" t="n"/>
      <c r="AF38" s="4" t="n"/>
      <c r="AG38" s="5" t="n"/>
      <c r="AH38" s="4" t="n"/>
    </row>
    <row r="39">
      <c r="A39" s="4" t="n"/>
      <c r="B39" s="4" t="n"/>
      <c r="C39" s="4" t="n"/>
      <c r="D39" s="4" t="n"/>
      <c r="E39" s="4" t="n"/>
      <c r="F39" s="4" t="n"/>
      <c r="G39" s="4" t="n"/>
      <c r="H39" s="5" t="n"/>
      <c r="I39" s="4" t="n"/>
      <c r="J39" s="4" t="n"/>
      <c r="K39" s="4" t="n"/>
      <c r="L39" s="4" t="n"/>
      <c r="M39" s="4" t="n"/>
      <c r="N39" s="4" t="n"/>
      <c r="O39" s="4" t="n"/>
      <c r="P39" s="4" t="n"/>
      <c r="Q39" s="4" t="n"/>
      <c r="R39" s="4" t="n"/>
      <c r="S39" s="4" t="n"/>
      <c r="T39" s="4" t="n"/>
      <c r="U39" s="4" t="n"/>
      <c r="V39" s="6">
        <f>IF(A39="","",COUNTIF(J39:U39,"Yes")*2+COUNTIF(J39:U39,"Partly"))</f>
        <v/>
      </c>
      <c r="W39" s="6">
        <f>IF(A39="","",COUNTIF(J39:U39,"Unknown"))</f>
        <v/>
      </c>
      <c r="X39" s="6">
        <f>IF(OR(A39="",(COUNTIF(J39:U39,"Yes")+COUNTIF(J39:U39,"Partly")+COUNTIF(J39:U39,"No")+COUNTIF(J39:U39,"Unknown"))&lt;12),"",IF(OR(J39="No",L39="No",M39="No"),"Fail",IF(AND(J39="Yes",L39="Yes",M39="Yes"),"Pass","Unresolved")))</f>
        <v/>
      </c>
      <c r="Y39" s="6">
        <f>IF(A39="","",IF((COUNTIF(J39:U39,"Yes")+COUNTIF(J39:U39,"Partly")+COUNTIF(J39:U39,"No")+COUNTIF(J39:U39,"Unknown"))&lt;12,"Incomplete",IF(X39="Fail","Not approved",IF((V39+2*W39+COUNTIF(J39:U39,"Partly"))&lt;Settings!$B$3,"Not approved",IF(OR(X39="Unresolved",W39&gt;=Settings!$B$4),"Find out first",IF(V39&lt;Settings!$B$3,"Not approved",IF(AND(V39&gt;=Settings!$B$2,AND(OR(AND(F39&lt;&gt;"Confidential",F39&lt;&gt;"Restricted"),S39="Yes"),OR(F39&lt;&gt;"Restricted",AND(T39="Yes",U39="Yes")))),"Approve","Approve with limits")))))))</f>
        <v/>
      </c>
      <c r="Z39" s="6">
        <f>IF(Y39="","",IF(Y39="Approve",IF(F39="","[Decide]",F39),IF(Y39="Approve with limits",IF(F39="Public","Public","Internal"),IF(Y39="Not approved","None","[Decide]"))))</f>
        <v/>
      </c>
      <c r="AA39" s="4" t="n"/>
      <c r="AB39" s="4" t="n"/>
      <c r="AC39" s="4" t="n"/>
      <c r="AD39" s="4" t="n"/>
      <c r="AE39" s="4" t="n"/>
      <c r="AF39" s="4" t="n"/>
      <c r="AG39" s="5" t="n"/>
      <c r="AH39" s="4" t="n"/>
    </row>
    <row r="40">
      <c r="A40" s="4" t="n"/>
      <c r="B40" s="4" t="n"/>
      <c r="C40" s="4" t="n"/>
      <c r="D40" s="4" t="n"/>
      <c r="E40" s="4" t="n"/>
      <c r="F40" s="4" t="n"/>
      <c r="G40" s="4" t="n"/>
      <c r="H40" s="5" t="n"/>
      <c r="I40" s="4" t="n"/>
      <c r="J40" s="4" t="n"/>
      <c r="K40" s="4" t="n"/>
      <c r="L40" s="4" t="n"/>
      <c r="M40" s="4" t="n"/>
      <c r="N40" s="4" t="n"/>
      <c r="O40" s="4" t="n"/>
      <c r="P40" s="4" t="n"/>
      <c r="Q40" s="4" t="n"/>
      <c r="R40" s="4" t="n"/>
      <c r="S40" s="4" t="n"/>
      <c r="T40" s="4" t="n"/>
      <c r="U40" s="4" t="n"/>
      <c r="V40" s="6">
        <f>IF(A40="","",COUNTIF(J40:U40,"Yes")*2+COUNTIF(J40:U40,"Partly"))</f>
        <v/>
      </c>
      <c r="W40" s="6">
        <f>IF(A40="","",COUNTIF(J40:U40,"Unknown"))</f>
        <v/>
      </c>
      <c r="X40" s="6">
        <f>IF(OR(A40="",(COUNTIF(J40:U40,"Yes")+COUNTIF(J40:U40,"Partly")+COUNTIF(J40:U40,"No")+COUNTIF(J40:U40,"Unknown"))&lt;12),"",IF(OR(J40="No",L40="No",M40="No"),"Fail",IF(AND(J40="Yes",L40="Yes",M40="Yes"),"Pass","Unresolved")))</f>
        <v/>
      </c>
      <c r="Y40" s="6">
        <f>IF(A40="","",IF((COUNTIF(J40:U40,"Yes")+COUNTIF(J40:U40,"Partly")+COUNTIF(J40:U40,"No")+COUNTIF(J40:U40,"Unknown"))&lt;12,"Incomplete",IF(X40="Fail","Not approved",IF((V40+2*W40+COUNTIF(J40:U40,"Partly"))&lt;Settings!$B$3,"Not approved",IF(OR(X40="Unresolved",W40&gt;=Settings!$B$4),"Find out first",IF(V40&lt;Settings!$B$3,"Not approved",IF(AND(V40&gt;=Settings!$B$2,AND(OR(AND(F40&lt;&gt;"Confidential",F40&lt;&gt;"Restricted"),S40="Yes"),OR(F40&lt;&gt;"Restricted",AND(T40="Yes",U40="Yes")))),"Approve","Approve with limits")))))))</f>
        <v/>
      </c>
      <c r="Z40" s="6">
        <f>IF(Y40="","",IF(Y40="Approve",IF(F40="","[Decide]",F40),IF(Y40="Approve with limits",IF(F40="Public","Public","Internal"),IF(Y40="Not approved","None","[Decide]"))))</f>
        <v/>
      </c>
      <c r="AA40" s="4" t="n"/>
      <c r="AB40" s="4" t="n"/>
      <c r="AC40" s="4" t="n"/>
      <c r="AD40" s="4" t="n"/>
      <c r="AE40" s="4" t="n"/>
      <c r="AF40" s="4" t="n"/>
      <c r="AG40" s="5" t="n"/>
      <c r="AH40" s="4" t="n"/>
    </row>
    <row r="41">
      <c r="A41" s="4" t="n"/>
      <c r="B41" s="4" t="n"/>
      <c r="C41" s="4" t="n"/>
      <c r="D41" s="4" t="n"/>
      <c r="E41" s="4" t="n"/>
      <c r="F41" s="4" t="n"/>
      <c r="G41" s="4" t="n"/>
      <c r="H41" s="5" t="n"/>
      <c r="I41" s="4" t="n"/>
      <c r="J41" s="4" t="n"/>
      <c r="K41" s="4" t="n"/>
      <c r="L41" s="4" t="n"/>
      <c r="M41" s="4" t="n"/>
      <c r="N41" s="4" t="n"/>
      <c r="O41" s="4" t="n"/>
      <c r="P41" s="4" t="n"/>
      <c r="Q41" s="4" t="n"/>
      <c r="R41" s="4" t="n"/>
      <c r="S41" s="4" t="n"/>
      <c r="T41" s="4" t="n"/>
      <c r="U41" s="4" t="n"/>
      <c r="V41" s="6">
        <f>IF(A41="","",COUNTIF(J41:U41,"Yes")*2+COUNTIF(J41:U41,"Partly"))</f>
        <v/>
      </c>
      <c r="W41" s="6">
        <f>IF(A41="","",COUNTIF(J41:U41,"Unknown"))</f>
        <v/>
      </c>
      <c r="X41" s="6">
        <f>IF(OR(A41="",(COUNTIF(J41:U41,"Yes")+COUNTIF(J41:U41,"Partly")+COUNTIF(J41:U41,"No")+COUNTIF(J41:U41,"Unknown"))&lt;12),"",IF(OR(J41="No",L41="No",M41="No"),"Fail",IF(AND(J41="Yes",L41="Yes",M41="Yes"),"Pass","Unresolved")))</f>
        <v/>
      </c>
      <c r="Y41" s="6">
        <f>IF(A41="","",IF((COUNTIF(J41:U41,"Yes")+COUNTIF(J41:U41,"Partly")+COUNTIF(J41:U41,"No")+COUNTIF(J41:U41,"Unknown"))&lt;12,"Incomplete",IF(X41="Fail","Not approved",IF((V41+2*W41+COUNTIF(J41:U41,"Partly"))&lt;Settings!$B$3,"Not approved",IF(OR(X41="Unresolved",W41&gt;=Settings!$B$4),"Find out first",IF(V41&lt;Settings!$B$3,"Not approved",IF(AND(V41&gt;=Settings!$B$2,AND(OR(AND(F41&lt;&gt;"Confidential",F41&lt;&gt;"Restricted"),S41="Yes"),OR(F41&lt;&gt;"Restricted",AND(T41="Yes",U41="Yes")))),"Approve","Approve with limits")))))))</f>
        <v/>
      </c>
      <c r="Z41" s="6">
        <f>IF(Y41="","",IF(Y41="Approve",IF(F41="","[Decide]",F41),IF(Y41="Approve with limits",IF(F41="Public","Public","Internal"),IF(Y41="Not approved","None","[Decide]"))))</f>
        <v/>
      </c>
      <c r="AA41" s="4" t="n"/>
      <c r="AB41" s="4" t="n"/>
      <c r="AC41" s="4" t="n"/>
      <c r="AD41" s="4" t="n"/>
      <c r="AE41" s="4" t="n"/>
      <c r="AF41" s="4" t="n"/>
      <c r="AG41" s="5" t="n"/>
      <c r="AH41" s="4" t="n"/>
    </row>
    <row r="42">
      <c r="A42" s="4" t="n"/>
      <c r="B42" s="4" t="n"/>
      <c r="C42" s="4" t="n"/>
      <c r="D42" s="4" t="n"/>
      <c r="E42" s="4" t="n"/>
      <c r="F42" s="4" t="n"/>
      <c r="G42" s="4" t="n"/>
      <c r="H42" s="5" t="n"/>
      <c r="I42" s="4" t="n"/>
      <c r="J42" s="4" t="n"/>
      <c r="K42" s="4" t="n"/>
      <c r="L42" s="4" t="n"/>
      <c r="M42" s="4" t="n"/>
      <c r="N42" s="4" t="n"/>
      <c r="O42" s="4" t="n"/>
      <c r="P42" s="4" t="n"/>
      <c r="Q42" s="4" t="n"/>
      <c r="R42" s="4" t="n"/>
      <c r="S42" s="4" t="n"/>
      <c r="T42" s="4" t="n"/>
      <c r="U42" s="4" t="n"/>
      <c r="V42" s="6">
        <f>IF(A42="","",COUNTIF(J42:U42,"Yes")*2+COUNTIF(J42:U42,"Partly"))</f>
        <v/>
      </c>
      <c r="W42" s="6">
        <f>IF(A42="","",COUNTIF(J42:U42,"Unknown"))</f>
        <v/>
      </c>
      <c r="X42" s="6">
        <f>IF(OR(A42="",(COUNTIF(J42:U42,"Yes")+COUNTIF(J42:U42,"Partly")+COUNTIF(J42:U42,"No")+COUNTIF(J42:U42,"Unknown"))&lt;12),"",IF(OR(J42="No",L42="No",M42="No"),"Fail",IF(AND(J42="Yes",L42="Yes",M42="Yes"),"Pass","Unresolved")))</f>
        <v/>
      </c>
      <c r="Y42" s="6">
        <f>IF(A42="","",IF((COUNTIF(J42:U42,"Yes")+COUNTIF(J42:U42,"Partly")+COUNTIF(J42:U42,"No")+COUNTIF(J42:U42,"Unknown"))&lt;12,"Incomplete",IF(X42="Fail","Not approved",IF((V42+2*W42+COUNTIF(J42:U42,"Partly"))&lt;Settings!$B$3,"Not approved",IF(OR(X42="Unresolved",W42&gt;=Settings!$B$4),"Find out first",IF(V42&lt;Settings!$B$3,"Not approved",IF(AND(V42&gt;=Settings!$B$2,AND(OR(AND(F42&lt;&gt;"Confidential",F42&lt;&gt;"Restricted"),S42="Yes"),OR(F42&lt;&gt;"Restricted",AND(T42="Yes",U42="Yes")))),"Approve","Approve with limits")))))))</f>
        <v/>
      </c>
      <c r="Z42" s="6">
        <f>IF(Y42="","",IF(Y42="Approve",IF(F42="","[Decide]",F42),IF(Y42="Approve with limits",IF(F42="Public","Public","Internal"),IF(Y42="Not approved","None","[Decide]"))))</f>
        <v/>
      </c>
      <c r="AA42" s="4" t="n"/>
      <c r="AB42" s="4" t="n"/>
      <c r="AC42" s="4" t="n"/>
      <c r="AD42" s="4" t="n"/>
      <c r="AE42" s="4" t="n"/>
      <c r="AF42" s="4" t="n"/>
      <c r="AG42" s="5" t="n"/>
      <c r="AH42" s="4" t="n"/>
    </row>
    <row r="43">
      <c r="A43" s="4" t="n"/>
      <c r="B43" s="4" t="n"/>
      <c r="C43" s="4" t="n"/>
      <c r="D43" s="4" t="n"/>
      <c r="E43" s="4" t="n"/>
      <c r="F43" s="4" t="n"/>
      <c r="G43" s="4" t="n"/>
      <c r="H43" s="5" t="n"/>
      <c r="I43" s="4" t="n"/>
      <c r="J43" s="4" t="n"/>
      <c r="K43" s="4" t="n"/>
      <c r="L43" s="4" t="n"/>
      <c r="M43" s="4" t="n"/>
      <c r="N43" s="4" t="n"/>
      <c r="O43" s="4" t="n"/>
      <c r="P43" s="4" t="n"/>
      <c r="Q43" s="4" t="n"/>
      <c r="R43" s="4" t="n"/>
      <c r="S43" s="4" t="n"/>
      <c r="T43" s="4" t="n"/>
      <c r="U43" s="4" t="n"/>
      <c r="V43" s="6">
        <f>IF(A43="","",COUNTIF(J43:U43,"Yes")*2+COUNTIF(J43:U43,"Partly"))</f>
        <v/>
      </c>
      <c r="W43" s="6">
        <f>IF(A43="","",COUNTIF(J43:U43,"Unknown"))</f>
        <v/>
      </c>
      <c r="X43" s="6">
        <f>IF(OR(A43="",(COUNTIF(J43:U43,"Yes")+COUNTIF(J43:U43,"Partly")+COUNTIF(J43:U43,"No")+COUNTIF(J43:U43,"Unknown"))&lt;12),"",IF(OR(J43="No",L43="No",M43="No"),"Fail",IF(AND(J43="Yes",L43="Yes",M43="Yes"),"Pass","Unresolved")))</f>
        <v/>
      </c>
      <c r="Y43" s="6">
        <f>IF(A43="","",IF((COUNTIF(J43:U43,"Yes")+COUNTIF(J43:U43,"Partly")+COUNTIF(J43:U43,"No")+COUNTIF(J43:U43,"Unknown"))&lt;12,"Incomplete",IF(X43="Fail","Not approved",IF((V43+2*W43+COUNTIF(J43:U43,"Partly"))&lt;Settings!$B$3,"Not approved",IF(OR(X43="Unresolved",W43&gt;=Settings!$B$4),"Find out first",IF(V43&lt;Settings!$B$3,"Not approved",IF(AND(V43&gt;=Settings!$B$2,AND(OR(AND(F43&lt;&gt;"Confidential",F43&lt;&gt;"Restricted"),S43="Yes"),OR(F43&lt;&gt;"Restricted",AND(T43="Yes",U43="Yes")))),"Approve","Approve with limits")))))))</f>
        <v/>
      </c>
      <c r="Z43" s="6">
        <f>IF(Y43="","",IF(Y43="Approve",IF(F43="","[Decide]",F43),IF(Y43="Approve with limits",IF(F43="Public","Public","Internal"),IF(Y43="Not approved","None","[Decide]"))))</f>
        <v/>
      </c>
      <c r="AA43" s="4" t="n"/>
      <c r="AB43" s="4" t="n"/>
      <c r="AC43" s="4" t="n"/>
      <c r="AD43" s="4" t="n"/>
      <c r="AE43" s="4" t="n"/>
      <c r="AF43" s="4" t="n"/>
      <c r="AG43" s="5" t="n"/>
      <c r="AH43" s="4" t="n"/>
    </row>
    <row r="44">
      <c r="A44" s="4" t="n"/>
      <c r="B44" s="4" t="n"/>
      <c r="C44" s="4" t="n"/>
      <c r="D44" s="4" t="n"/>
      <c r="E44" s="4" t="n"/>
      <c r="F44" s="4" t="n"/>
      <c r="G44" s="4" t="n"/>
      <c r="H44" s="5" t="n"/>
      <c r="I44" s="4" t="n"/>
      <c r="J44" s="4" t="n"/>
      <c r="K44" s="4" t="n"/>
      <c r="L44" s="4" t="n"/>
      <c r="M44" s="4" t="n"/>
      <c r="N44" s="4" t="n"/>
      <c r="O44" s="4" t="n"/>
      <c r="P44" s="4" t="n"/>
      <c r="Q44" s="4" t="n"/>
      <c r="R44" s="4" t="n"/>
      <c r="S44" s="4" t="n"/>
      <c r="T44" s="4" t="n"/>
      <c r="U44" s="4" t="n"/>
      <c r="V44" s="6">
        <f>IF(A44="","",COUNTIF(J44:U44,"Yes")*2+COUNTIF(J44:U44,"Partly"))</f>
        <v/>
      </c>
      <c r="W44" s="6">
        <f>IF(A44="","",COUNTIF(J44:U44,"Unknown"))</f>
        <v/>
      </c>
      <c r="X44" s="6">
        <f>IF(OR(A44="",(COUNTIF(J44:U44,"Yes")+COUNTIF(J44:U44,"Partly")+COUNTIF(J44:U44,"No")+COUNTIF(J44:U44,"Unknown"))&lt;12),"",IF(OR(J44="No",L44="No",M44="No"),"Fail",IF(AND(J44="Yes",L44="Yes",M44="Yes"),"Pass","Unresolved")))</f>
        <v/>
      </c>
      <c r="Y44" s="6">
        <f>IF(A44="","",IF((COUNTIF(J44:U44,"Yes")+COUNTIF(J44:U44,"Partly")+COUNTIF(J44:U44,"No")+COUNTIF(J44:U44,"Unknown"))&lt;12,"Incomplete",IF(X44="Fail","Not approved",IF((V44+2*W44+COUNTIF(J44:U44,"Partly"))&lt;Settings!$B$3,"Not approved",IF(OR(X44="Unresolved",W44&gt;=Settings!$B$4),"Find out first",IF(V44&lt;Settings!$B$3,"Not approved",IF(AND(V44&gt;=Settings!$B$2,AND(OR(AND(F44&lt;&gt;"Confidential",F44&lt;&gt;"Restricted"),S44="Yes"),OR(F44&lt;&gt;"Restricted",AND(T44="Yes",U44="Yes")))),"Approve","Approve with limits")))))))</f>
        <v/>
      </c>
      <c r="Z44" s="6">
        <f>IF(Y44="","",IF(Y44="Approve",IF(F44="","[Decide]",F44),IF(Y44="Approve with limits",IF(F44="Public","Public","Internal"),IF(Y44="Not approved","None","[Decide]"))))</f>
        <v/>
      </c>
      <c r="AA44" s="4" t="n"/>
      <c r="AB44" s="4" t="n"/>
      <c r="AC44" s="4" t="n"/>
      <c r="AD44" s="4" t="n"/>
      <c r="AE44" s="4" t="n"/>
      <c r="AF44" s="4" t="n"/>
      <c r="AG44" s="5" t="n"/>
      <c r="AH44" s="4" t="n"/>
    </row>
    <row r="45">
      <c r="A45" s="4" t="n"/>
      <c r="B45" s="4" t="n"/>
      <c r="C45" s="4" t="n"/>
      <c r="D45" s="4" t="n"/>
      <c r="E45" s="4" t="n"/>
      <c r="F45" s="4" t="n"/>
      <c r="G45" s="4" t="n"/>
      <c r="H45" s="5" t="n"/>
      <c r="I45" s="4" t="n"/>
      <c r="J45" s="4" t="n"/>
      <c r="K45" s="4" t="n"/>
      <c r="L45" s="4" t="n"/>
      <c r="M45" s="4" t="n"/>
      <c r="N45" s="4" t="n"/>
      <c r="O45" s="4" t="n"/>
      <c r="P45" s="4" t="n"/>
      <c r="Q45" s="4" t="n"/>
      <c r="R45" s="4" t="n"/>
      <c r="S45" s="4" t="n"/>
      <c r="T45" s="4" t="n"/>
      <c r="U45" s="4" t="n"/>
      <c r="V45" s="6">
        <f>IF(A45="","",COUNTIF(J45:U45,"Yes")*2+COUNTIF(J45:U45,"Partly"))</f>
        <v/>
      </c>
      <c r="W45" s="6">
        <f>IF(A45="","",COUNTIF(J45:U45,"Unknown"))</f>
        <v/>
      </c>
      <c r="X45" s="6">
        <f>IF(OR(A45="",(COUNTIF(J45:U45,"Yes")+COUNTIF(J45:U45,"Partly")+COUNTIF(J45:U45,"No")+COUNTIF(J45:U45,"Unknown"))&lt;12),"",IF(OR(J45="No",L45="No",M45="No"),"Fail",IF(AND(J45="Yes",L45="Yes",M45="Yes"),"Pass","Unresolved")))</f>
        <v/>
      </c>
      <c r="Y45" s="6">
        <f>IF(A45="","",IF((COUNTIF(J45:U45,"Yes")+COUNTIF(J45:U45,"Partly")+COUNTIF(J45:U45,"No")+COUNTIF(J45:U45,"Unknown"))&lt;12,"Incomplete",IF(X45="Fail","Not approved",IF((V45+2*W45+COUNTIF(J45:U45,"Partly"))&lt;Settings!$B$3,"Not approved",IF(OR(X45="Unresolved",W45&gt;=Settings!$B$4),"Find out first",IF(V45&lt;Settings!$B$3,"Not approved",IF(AND(V45&gt;=Settings!$B$2,AND(OR(AND(F45&lt;&gt;"Confidential",F45&lt;&gt;"Restricted"),S45="Yes"),OR(F45&lt;&gt;"Restricted",AND(T45="Yes",U45="Yes")))),"Approve","Approve with limits")))))))</f>
        <v/>
      </c>
      <c r="Z45" s="6">
        <f>IF(Y45="","",IF(Y45="Approve",IF(F45="","[Decide]",F45),IF(Y45="Approve with limits",IF(F45="Public","Public","Internal"),IF(Y45="Not approved","None","[Decide]"))))</f>
        <v/>
      </c>
      <c r="AA45" s="4" t="n"/>
      <c r="AB45" s="4" t="n"/>
      <c r="AC45" s="4" t="n"/>
      <c r="AD45" s="4" t="n"/>
      <c r="AE45" s="4" t="n"/>
      <c r="AF45" s="4" t="n"/>
      <c r="AG45" s="5" t="n"/>
      <c r="AH45" s="4" t="n"/>
    </row>
    <row r="46">
      <c r="A46" s="4" t="n"/>
      <c r="B46" s="4" t="n"/>
      <c r="C46" s="4" t="n"/>
      <c r="D46" s="4" t="n"/>
      <c r="E46" s="4" t="n"/>
      <c r="F46" s="4" t="n"/>
      <c r="G46" s="4" t="n"/>
      <c r="H46" s="5" t="n"/>
      <c r="I46" s="4" t="n"/>
      <c r="J46" s="4" t="n"/>
      <c r="K46" s="4" t="n"/>
      <c r="L46" s="4" t="n"/>
      <c r="M46" s="4" t="n"/>
      <c r="N46" s="4" t="n"/>
      <c r="O46" s="4" t="n"/>
      <c r="P46" s="4" t="n"/>
      <c r="Q46" s="4" t="n"/>
      <c r="R46" s="4" t="n"/>
      <c r="S46" s="4" t="n"/>
      <c r="T46" s="4" t="n"/>
      <c r="U46" s="4" t="n"/>
      <c r="V46" s="6">
        <f>IF(A46="","",COUNTIF(J46:U46,"Yes")*2+COUNTIF(J46:U46,"Partly"))</f>
        <v/>
      </c>
      <c r="W46" s="6">
        <f>IF(A46="","",COUNTIF(J46:U46,"Unknown"))</f>
        <v/>
      </c>
      <c r="X46" s="6">
        <f>IF(OR(A46="",(COUNTIF(J46:U46,"Yes")+COUNTIF(J46:U46,"Partly")+COUNTIF(J46:U46,"No")+COUNTIF(J46:U46,"Unknown"))&lt;12),"",IF(OR(J46="No",L46="No",M46="No"),"Fail",IF(AND(J46="Yes",L46="Yes",M46="Yes"),"Pass","Unresolved")))</f>
        <v/>
      </c>
      <c r="Y46" s="6">
        <f>IF(A46="","",IF((COUNTIF(J46:U46,"Yes")+COUNTIF(J46:U46,"Partly")+COUNTIF(J46:U46,"No")+COUNTIF(J46:U46,"Unknown"))&lt;12,"Incomplete",IF(X46="Fail","Not approved",IF((V46+2*W46+COUNTIF(J46:U46,"Partly"))&lt;Settings!$B$3,"Not approved",IF(OR(X46="Unresolved",W46&gt;=Settings!$B$4),"Find out first",IF(V46&lt;Settings!$B$3,"Not approved",IF(AND(V46&gt;=Settings!$B$2,AND(OR(AND(F46&lt;&gt;"Confidential",F46&lt;&gt;"Restricted"),S46="Yes"),OR(F46&lt;&gt;"Restricted",AND(T46="Yes",U46="Yes")))),"Approve","Approve with limits")))))))</f>
        <v/>
      </c>
      <c r="Z46" s="6">
        <f>IF(Y46="","",IF(Y46="Approve",IF(F46="","[Decide]",F46),IF(Y46="Approve with limits",IF(F46="Public","Public","Internal"),IF(Y46="Not approved","None","[Decide]"))))</f>
        <v/>
      </c>
      <c r="AA46" s="4" t="n"/>
      <c r="AB46" s="4" t="n"/>
      <c r="AC46" s="4" t="n"/>
      <c r="AD46" s="4" t="n"/>
      <c r="AE46" s="4" t="n"/>
      <c r="AF46" s="4" t="n"/>
      <c r="AG46" s="5" t="n"/>
      <c r="AH46" s="4" t="n"/>
    </row>
    <row r="47">
      <c r="A47" s="4" t="n"/>
      <c r="B47" s="4" t="n"/>
      <c r="C47" s="4" t="n"/>
      <c r="D47" s="4" t="n"/>
      <c r="E47" s="4" t="n"/>
      <c r="F47" s="4" t="n"/>
      <c r="G47" s="4" t="n"/>
      <c r="H47" s="5" t="n"/>
      <c r="I47" s="4" t="n"/>
      <c r="J47" s="4" t="n"/>
      <c r="K47" s="4" t="n"/>
      <c r="L47" s="4" t="n"/>
      <c r="M47" s="4" t="n"/>
      <c r="N47" s="4" t="n"/>
      <c r="O47" s="4" t="n"/>
      <c r="P47" s="4" t="n"/>
      <c r="Q47" s="4" t="n"/>
      <c r="R47" s="4" t="n"/>
      <c r="S47" s="4" t="n"/>
      <c r="T47" s="4" t="n"/>
      <c r="U47" s="4" t="n"/>
      <c r="V47" s="6">
        <f>IF(A47="","",COUNTIF(J47:U47,"Yes")*2+COUNTIF(J47:U47,"Partly"))</f>
        <v/>
      </c>
      <c r="W47" s="6">
        <f>IF(A47="","",COUNTIF(J47:U47,"Unknown"))</f>
        <v/>
      </c>
      <c r="X47" s="6">
        <f>IF(OR(A47="",(COUNTIF(J47:U47,"Yes")+COUNTIF(J47:U47,"Partly")+COUNTIF(J47:U47,"No")+COUNTIF(J47:U47,"Unknown"))&lt;12),"",IF(OR(J47="No",L47="No",M47="No"),"Fail",IF(AND(J47="Yes",L47="Yes",M47="Yes"),"Pass","Unresolved")))</f>
        <v/>
      </c>
      <c r="Y47" s="6">
        <f>IF(A47="","",IF((COUNTIF(J47:U47,"Yes")+COUNTIF(J47:U47,"Partly")+COUNTIF(J47:U47,"No")+COUNTIF(J47:U47,"Unknown"))&lt;12,"Incomplete",IF(X47="Fail","Not approved",IF((V47+2*W47+COUNTIF(J47:U47,"Partly"))&lt;Settings!$B$3,"Not approved",IF(OR(X47="Unresolved",W47&gt;=Settings!$B$4),"Find out first",IF(V47&lt;Settings!$B$3,"Not approved",IF(AND(V47&gt;=Settings!$B$2,AND(OR(AND(F47&lt;&gt;"Confidential",F47&lt;&gt;"Restricted"),S47="Yes"),OR(F47&lt;&gt;"Restricted",AND(T47="Yes",U47="Yes")))),"Approve","Approve with limits")))))))</f>
        <v/>
      </c>
      <c r="Z47" s="6">
        <f>IF(Y47="","",IF(Y47="Approve",IF(F47="","[Decide]",F47),IF(Y47="Approve with limits",IF(F47="Public","Public","Internal"),IF(Y47="Not approved","None","[Decide]"))))</f>
        <v/>
      </c>
      <c r="AA47" s="4" t="n"/>
      <c r="AB47" s="4" t="n"/>
      <c r="AC47" s="4" t="n"/>
      <c r="AD47" s="4" t="n"/>
      <c r="AE47" s="4" t="n"/>
      <c r="AF47" s="4" t="n"/>
      <c r="AG47" s="5" t="n"/>
      <c r="AH47" s="4" t="n"/>
    </row>
    <row r="48">
      <c r="A48" s="4" t="n"/>
      <c r="B48" s="4" t="n"/>
      <c r="C48" s="4" t="n"/>
      <c r="D48" s="4" t="n"/>
      <c r="E48" s="4" t="n"/>
      <c r="F48" s="4" t="n"/>
      <c r="G48" s="4" t="n"/>
      <c r="H48" s="5" t="n"/>
      <c r="I48" s="4" t="n"/>
      <c r="J48" s="4" t="n"/>
      <c r="K48" s="4" t="n"/>
      <c r="L48" s="4" t="n"/>
      <c r="M48" s="4" t="n"/>
      <c r="N48" s="4" t="n"/>
      <c r="O48" s="4" t="n"/>
      <c r="P48" s="4" t="n"/>
      <c r="Q48" s="4" t="n"/>
      <c r="R48" s="4" t="n"/>
      <c r="S48" s="4" t="n"/>
      <c r="T48" s="4" t="n"/>
      <c r="U48" s="4" t="n"/>
      <c r="V48" s="6">
        <f>IF(A48="","",COUNTIF(J48:U48,"Yes")*2+COUNTIF(J48:U48,"Partly"))</f>
        <v/>
      </c>
      <c r="W48" s="6">
        <f>IF(A48="","",COUNTIF(J48:U48,"Unknown"))</f>
        <v/>
      </c>
      <c r="X48" s="6">
        <f>IF(OR(A48="",(COUNTIF(J48:U48,"Yes")+COUNTIF(J48:U48,"Partly")+COUNTIF(J48:U48,"No")+COUNTIF(J48:U48,"Unknown"))&lt;12),"",IF(OR(J48="No",L48="No",M48="No"),"Fail",IF(AND(J48="Yes",L48="Yes",M48="Yes"),"Pass","Unresolved")))</f>
        <v/>
      </c>
      <c r="Y48" s="6">
        <f>IF(A48="","",IF((COUNTIF(J48:U48,"Yes")+COUNTIF(J48:U48,"Partly")+COUNTIF(J48:U48,"No")+COUNTIF(J48:U48,"Unknown"))&lt;12,"Incomplete",IF(X48="Fail","Not approved",IF((V48+2*W48+COUNTIF(J48:U48,"Partly"))&lt;Settings!$B$3,"Not approved",IF(OR(X48="Unresolved",W48&gt;=Settings!$B$4),"Find out first",IF(V48&lt;Settings!$B$3,"Not approved",IF(AND(V48&gt;=Settings!$B$2,AND(OR(AND(F48&lt;&gt;"Confidential",F48&lt;&gt;"Restricted"),S48="Yes"),OR(F48&lt;&gt;"Restricted",AND(T48="Yes",U48="Yes")))),"Approve","Approve with limits")))))))</f>
        <v/>
      </c>
      <c r="Z48" s="6">
        <f>IF(Y48="","",IF(Y48="Approve",IF(F48="","[Decide]",F48),IF(Y48="Approve with limits",IF(F48="Public","Public","Internal"),IF(Y48="Not approved","None","[Decide]"))))</f>
        <v/>
      </c>
      <c r="AA48" s="4" t="n"/>
      <c r="AB48" s="4" t="n"/>
      <c r="AC48" s="4" t="n"/>
      <c r="AD48" s="4" t="n"/>
      <c r="AE48" s="4" t="n"/>
      <c r="AF48" s="4" t="n"/>
      <c r="AG48" s="5" t="n"/>
      <c r="AH48" s="4" t="n"/>
    </row>
    <row r="49">
      <c r="A49" s="4" t="n"/>
      <c r="B49" s="4" t="n"/>
      <c r="C49" s="4" t="n"/>
      <c r="D49" s="4" t="n"/>
      <c r="E49" s="4" t="n"/>
      <c r="F49" s="4" t="n"/>
      <c r="G49" s="4" t="n"/>
      <c r="H49" s="5" t="n"/>
      <c r="I49" s="4" t="n"/>
      <c r="J49" s="4" t="n"/>
      <c r="K49" s="4" t="n"/>
      <c r="L49" s="4" t="n"/>
      <c r="M49" s="4" t="n"/>
      <c r="N49" s="4" t="n"/>
      <c r="O49" s="4" t="n"/>
      <c r="P49" s="4" t="n"/>
      <c r="Q49" s="4" t="n"/>
      <c r="R49" s="4" t="n"/>
      <c r="S49" s="4" t="n"/>
      <c r="T49" s="4" t="n"/>
      <c r="U49" s="4" t="n"/>
      <c r="V49" s="6">
        <f>IF(A49="","",COUNTIF(J49:U49,"Yes")*2+COUNTIF(J49:U49,"Partly"))</f>
        <v/>
      </c>
      <c r="W49" s="6">
        <f>IF(A49="","",COUNTIF(J49:U49,"Unknown"))</f>
        <v/>
      </c>
      <c r="X49" s="6">
        <f>IF(OR(A49="",(COUNTIF(J49:U49,"Yes")+COUNTIF(J49:U49,"Partly")+COUNTIF(J49:U49,"No")+COUNTIF(J49:U49,"Unknown"))&lt;12),"",IF(OR(J49="No",L49="No",M49="No"),"Fail",IF(AND(J49="Yes",L49="Yes",M49="Yes"),"Pass","Unresolved")))</f>
        <v/>
      </c>
      <c r="Y49" s="6">
        <f>IF(A49="","",IF((COUNTIF(J49:U49,"Yes")+COUNTIF(J49:U49,"Partly")+COUNTIF(J49:U49,"No")+COUNTIF(J49:U49,"Unknown"))&lt;12,"Incomplete",IF(X49="Fail","Not approved",IF((V49+2*W49+COUNTIF(J49:U49,"Partly"))&lt;Settings!$B$3,"Not approved",IF(OR(X49="Unresolved",W49&gt;=Settings!$B$4),"Find out first",IF(V49&lt;Settings!$B$3,"Not approved",IF(AND(V49&gt;=Settings!$B$2,AND(OR(AND(F49&lt;&gt;"Confidential",F49&lt;&gt;"Restricted"),S49="Yes"),OR(F49&lt;&gt;"Restricted",AND(T49="Yes",U49="Yes")))),"Approve","Approve with limits")))))))</f>
        <v/>
      </c>
      <c r="Z49" s="6">
        <f>IF(Y49="","",IF(Y49="Approve",IF(F49="","[Decide]",F49),IF(Y49="Approve with limits",IF(F49="Public","Public","Internal"),IF(Y49="Not approved","None","[Decide]"))))</f>
        <v/>
      </c>
      <c r="AA49" s="4" t="n"/>
      <c r="AB49" s="4" t="n"/>
      <c r="AC49" s="4" t="n"/>
      <c r="AD49" s="4" t="n"/>
      <c r="AE49" s="4" t="n"/>
      <c r="AF49" s="4" t="n"/>
      <c r="AG49" s="5" t="n"/>
      <c r="AH49" s="4" t="n"/>
    </row>
    <row r="50">
      <c r="A50" s="4" t="n"/>
      <c r="B50" s="4" t="n"/>
      <c r="C50" s="4" t="n"/>
      <c r="D50" s="4" t="n"/>
      <c r="E50" s="4" t="n"/>
      <c r="F50" s="4" t="n"/>
      <c r="G50" s="4" t="n"/>
      <c r="H50" s="5" t="n"/>
      <c r="I50" s="4" t="n"/>
      <c r="J50" s="4" t="n"/>
      <c r="K50" s="4" t="n"/>
      <c r="L50" s="4" t="n"/>
      <c r="M50" s="4" t="n"/>
      <c r="N50" s="4" t="n"/>
      <c r="O50" s="4" t="n"/>
      <c r="P50" s="4" t="n"/>
      <c r="Q50" s="4" t="n"/>
      <c r="R50" s="4" t="n"/>
      <c r="S50" s="4" t="n"/>
      <c r="T50" s="4" t="n"/>
      <c r="U50" s="4" t="n"/>
      <c r="V50" s="6">
        <f>IF(A50="","",COUNTIF(J50:U50,"Yes")*2+COUNTIF(J50:U50,"Partly"))</f>
        <v/>
      </c>
      <c r="W50" s="6">
        <f>IF(A50="","",COUNTIF(J50:U50,"Unknown"))</f>
        <v/>
      </c>
      <c r="X50" s="6">
        <f>IF(OR(A50="",(COUNTIF(J50:U50,"Yes")+COUNTIF(J50:U50,"Partly")+COUNTIF(J50:U50,"No")+COUNTIF(J50:U50,"Unknown"))&lt;12),"",IF(OR(J50="No",L50="No",M50="No"),"Fail",IF(AND(J50="Yes",L50="Yes",M50="Yes"),"Pass","Unresolved")))</f>
        <v/>
      </c>
      <c r="Y50" s="6">
        <f>IF(A50="","",IF((COUNTIF(J50:U50,"Yes")+COUNTIF(J50:U50,"Partly")+COUNTIF(J50:U50,"No")+COUNTIF(J50:U50,"Unknown"))&lt;12,"Incomplete",IF(X50="Fail","Not approved",IF((V50+2*W50+COUNTIF(J50:U50,"Partly"))&lt;Settings!$B$3,"Not approved",IF(OR(X50="Unresolved",W50&gt;=Settings!$B$4),"Find out first",IF(V50&lt;Settings!$B$3,"Not approved",IF(AND(V50&gt;=Settings!$B$2,AND(OR(AND(F50&lt;&gt;"Confidential",F50&lt;&gt;"Restricted"),S50="Yes"),OR(F50&lt;&gt;"Restricted",AND(T50="Yes",U50="Yes")))),"Approve","Approve with limits")))))))</f>
        <v/>
      </c>
      <c r="Z50" s="6">
        <f>IF(Y50="","",IF(Y50="Approve",IF(F50="","[Decide]",F50),IF(Y50="Approve with limits",IF(F50="Public","Public","Internal"),IF(Y50="Not approved","None","[Decide]"))))</f>
        <v/>
      </c>
      <c r="AA50" s="4" t="n"/>
      <c r="AB50" s="4" t="n"/>
      <c r="AC50" s="4" t="n"/>
      <c r="AD50" s="4" t="n"/>
      <c r="AE50" s="4" t="n"/>
      <c r="AF50" s="4" t="n"/>
      <c r="AG50" s="5" t="n"/>
      <c r="AH50" s="4" t="n"/>
    </row>
    <row r="51">
      <c r="A51" s="4" t="n"/>
      <c r="B51" s="4" t="n"/>
      <c r="C51" s="4" t="n"/>
      <c r="D51" s="4" t="n"/>
      <c r="E51" s="4" t="n"/>
      <c r="F51" s="4" t="n"/>
      <c r="G51" s="4" t="n"/>
      <c r="H51" s="5" t="n"/>
      <c r="I51" s="4" t="n"/>
      <c r="J51" s="4" t="n"/>
      <c r="K51" s="4" t="n"/>
      <c r="L51" s="4" t="n"/>
      <c r="M51" s="4" t="n"/>
      <c r="N51" s="4" t="n"/>
      <c r="O51" s="4" t="n"/>
      <c r="P51" s="4" t="n"/>
      <c r="Q51" s="4" t="n"/>
      <c r="R51" s="4" t="n"/>
      <c r="S51" s="4" t="n"/>
      <c r="T51" s="4" t="n"/>
      <c r="U51" s="4" t="n"/>
      <c r="V51" s="6">
        <f>IF(A51="","",COUNTIF(J51:U51,"Yes")*2+COUNTIF(J51:U51,"Partly"))</f>
        <v/>
      </c>
      <c r="W51" s="6">
        <f>IF(A51="","",COUNTIF(J51:U51,"Unknown"))</f>
        <v/>
      </c>
      <c r="X51" s="6">
        <f>IF(OR(A51="",(COUNTIF(J51:U51,"Yes")+COUNTIF(J51:U51,"Partly")+COUNTIF(J51:U51,"No")+COUNTIF(J51:U51,"Unknown"))&lt;12),"",IF(OR(J51="No",L51="No",M51="No"),"Fail",IF(AND(J51="Yes",L51="Yes",M51="Yes"),"Pass","Unresolved")))</f>
        <v/>
      </c>
      <c r="Y51" s="6">
        <f>IF(A51="","",IF((COUNTIF(J51:U51,"Yes")+COUNTIF(J51:U51,"Partly")+COUNTIF(J51:U51,"No")+COUNTIF(J51:U51,"Unknown"))&lt;12,"Incomplete",IF(X51="Fail","Not approved",IF((V51+2*W51+COUNTIF(J51:U51,"Partly"))&lt;Settings!$B$3,"Not approved",IF(OR(X51="Unresolved",W51&gt;=Settings!$B$4),"Find out first",IF(V51&lt;Settings!$B$3,"Not approved",IF(AND(V51&gt;=Settings!$B$2,AND(OR(AND(F51&lt;&gt;"Confidential",F51&lt;&gt;"Restricted"),S51="Yes"),OR(F51&lt;&gt;"Restricted",AND(T51="Yes",U51="Yes")))),"Approve","Approve with limits")))))))</f>
        <v/>
      </c>
      <c r="Z51" s="6">
        <f>IF(Y51="","",IF(Y51="Approve",IF(F51="","[Decide]",F51),IF(Y51="Approve with limits",IF(F51="Public","Public","Internal"),IF(Y51="Not approved","None","[Decide]"))))</f>
        <v/>
      </c>
      <c r="AA51" s="4" t="n"/>
      <c r="AB51" s="4" t="n"/>
      <c r="AC51" s="4" t="n"/>
      <c r="AD51" s="4" t="n"/>
      <c r="AE51" s="4" t="n"/>
      <c r="AF51" s="4" t="n"/>
      <c r="AG51" s="5" t="n"/>
      <c r="AH51" s="4" t="n"/>
    </row>
    <row r="52">
      <c r="A52" s="4" t="n"/>
      <c r="B52" s="4" t="n"/>
      <c r="C52" s="4" t="n"/>
      <c r="D52" s="4" t="n"/>
      <c r="E52" s="4" t="n"/>
      <c r="F52" s="4" t="n"/>
      <c r="G52" s="4" t="n"/>
      <c r="H52" s="5" t="n"/>
      <c r="I52" s="4" t="n"/>
      <c r="J52" s="4" t="n"/>
      <c r="K52" s="4" t="n"/>
      <c r="L52" s="4" t="n"/>
      <c r="M52" s="4" t="n"/>
      <c r="N52" s="4" t="n"/>
      <c r="O52" s="4" t="n"/>
      <c r="P52" s="4" t="n"/>
      <c r="Q52" s="4" t="n"/>
      <c r="R52" s="4" t="n"/>
      <c r="S52" s="4" t="n"/>
      <c r="T52" s="4" t="n"/>
      <c r="U52" s="4" t="n"/>
      <c r="V52" s="6">
        <f>IF(A52="","",COUNTIF(J52:U52,"Yes")*2+COUNTIF(J52:U52,"Partly"))</f>
        <v/>
      </c>
      <c r="W52" s="6">
        <f>IF(A52="","",COUNTIF(J52:U52,"Unknown"))</f>
        <v/>
      </c>
      <c r="X52" s="6">
        <f>IF(OR(A52="",(COUNTIF(J52:U52,"Yes")+COUNTIF(J52:U52,"Partly")+COUNTIF(J52:U52,"No")+COUNTIF(J52:U52,"Unknown"))&lt;12),"",IF(OR(J52="No",L52="No",M52="No"),"Fail",IF(AND(J52="Yes",L52="Yes",M52="Yes"),"Pass","Unresolved")))</f>
        <v/>
      </c>
      <c r="Y52" s="6">
        <f>IF(A52="","",IF((COUNTIF(J52:U52,"Yes")+COUNTIF(J52:U52,"Partly")+COUNTIF(J52:U52,"No")+COUNTIF(J52:U52,"Unknown"))&lt;12,"Incomplete",IF(X52="Fail","Not approved",IF((V52+2*W52+COUNTIF(J52:U52,"Partly"))&lt;Settings!$B$3,"Not approved",IF(OR(X52="Unresolved",W52&gt;=Settings!$B$4),"Find out first",IF(V52&lt;Settings!$B$3,"Not approved",IF(AND(V52&gt;=Settings!$B$2,AND(OR(AND(F52&lt;&gt;"Confidential",F52&lt;&gt;"Restricted"),S52="Yes"),OR(F52&lt;&gt;"Restricted",AND(T52="Yes",U52="Yes")))),"Approve","Approve with limits")))))))</f>
        <v/>
      </c>
      <c r="Z52" s="6">
        <f>IF(Y52="","",IF(Y52="Approve",IF(F52="","[Decide]",F52),IF(Y52="Approve with limits",IF(F52="Public","Public","Internal"),IF(Y52="Not approved","None","[Decide]"))))</f>
        <v/>
      </c>
      <c r="AA52" s="4" t="n"/>
      <c r="AB52" s="4" t="n"/>
      <c r="AC52" s="4" t="n"/>
      <c r="AD52" s="4" t="n"/>
      <c r="AE52" s="4" t="n"/>
      <c r="AF52" s="4" t="n"/>
      <c r="AG52" s="5" t="n"/>
      <c r="AH52" s="4" t="n"/>
    </row>
    <row r="53">
      <c r="A53" s="4" t="n"/>
      <c r="B53" s="4" t="n"/>
      <c r="C53" s="4" t="n"/>
      <c r="D53" s="4" t="n"/>
      <c r="E53" s="4" t="n"/>
      <c r="F53" s="4" t="n"/>
      <c r="G53" s="4" t="n"/>
      <c r="H53" s="5" t="n"/>
      <c r="I53" s="4" t="n"/>
      <c r="J53" s="4" t="n"/>
      <c r="K53" s="4" t="n"/>
      <c r="L53" s="4" t="n"/>
      <c r="M53" s="4" t="n"/>
      <c r="N53" s="4" t="n"/>
      <c r="O53" s="4" t="n"/>
      <c r="P53" s="4" t="n"/>
      <c r="Q53" s="4" t="n"/>
      <c r="R53" s="4" t="n"/>
      <c r="S53" s="4" t="n"/>
      <c r="T53" s="4" t="n"/>
      <c r="U53" s="4" t="n"/>
      <c r="V53" s="6">
        <f>IF(A53="","",COUNTIF(J53:U53,"Yes")*2+COUNTIF(J53:U53,"Partly"))</f>
        <v/>
      </c>
      <c r="W53" s="6">
        <f>IF(A53="","",COUNTIF(J53:U53,"Unknown"))</f>
        <v/>
      </c>
      <c r="X53" s="6">
        <f>IF(OR(A53="",(COUNTIF(J53:U53,"Yes")+COUNTIF(J53:U53,"Partly")+COUNTIF(J53:U53,"No")+COUNTIF(J53:U53,"Unknown"))&lt;12),"",IF(OR(J53="No",L53="No",M53="No"),"Fail",IF(AND(J53="Yes",L53="Yes",M53="Yes"),"Pass","Unresolved")))</f>
        <v/>
      </c>
      <c r="Y53" s="6">
        <f>IF(A53="","",IF((COUNTIF(J53:U53,"Yes")+COUNTIF(J53:U53,"Partly")+COUNTIF(J53:U53,"No")+COUNTIF(J53:U53,"Unknown"))&lt;12,"Incomplete",IF(X53="Fail","Not approved",IF((V53+2*W53+COUNTIF(J53:U53,"Partly"))&lt;Settings!$B$3,"Not approved",IF(OR(X53="Unresolved",W53&gt;=Settings!$B$4),"Find out first",IF(V53&lt;Settings!$B$3,"Not approved",IF(AND(V53&gt;=Settings!$B$2,AND(OR(AND(F53&lt;&gt;"Confidential",F53&lt;&gt;"Restricted"),S53="Yes"),OR(F53&lt;&gt;"Restricted",AND(T53="Yes",U53="Yes")))),"Approve","Approve with limits")))))))</f>
        <v/>
      </c>
      <c r="Z53" s="6">
        <f>IF(Y53="","",IF(Y53="Approve",IF(F53="","[Decide]",F53),IF(Y53="Approve with limits",IF(F53="Public","Public","Internal"),IF(Y53="Not approved","None","[Decide]"))))</f>
        <v/>
      </c>
      <c r="AA53" s="4" t="n"/>
      <c r="AB53" s="4" t="n"/>
      <c r="AC53" s="4" t="n"/>
      <c r="AD53" s="4" t="n"/>
      <c r="AE53" s="4" t="n"/>
      <c r="AF53" s="4" t="n"/>
      <c r="AG53" s="5" t="n"/>
      <c r="AH53" s="4" t="n"/>
    </row>
    <row r="54">
      <c r="A54" s="4" t="n"/>
      <c r="B54" s="4" t="n"/>
      <c r="C54" s="4" t="n"/>
      <c r="D54" s="4" t="n"/>
      <c r="E54" s="4" t="n"/>
      <c r="F54" s="4" t="n"/>
      <c r="G54" s="4" t="n"/>
      <c r="H54" s="5" t="n"/>
      <c r="I54" s="4" t="n"/>
      <c r="J54" s="4" t="n"/>
      <c r="K54" s="4" t="n"/>
      <c r="L54" s="4" t="n"/>
      <c r="M54" s="4" t="n"/>
      <c r="N54" s="4" t="n"/>
      <c r="O54" s="4" t="n"/>
      <c r="P54" s="4" t="n"/>
      <c r="Q54" s="4" t="n"/>
      <c r="R54" s="4" t="n"/>
      <c r="S54" s="4" t="n"/>
      <c r="T54" s="4" t="n"/>
      <c r="U54" s="4" t="n"/>
      <c r="V54" s="6">
        <f>IF(A54="","",COUNTIF(J54:U54,"Yes")*2+COUNTIF(J54:U54,"Partly"))</f>
        <v/>
      </c>
      <c r="W54" s="6">
        <f>IF(A54="","",COUNTIF(J54:U54,"Unknown"))</f>
        <v/>
      </c>
      <c r="X54" s="6">
        <f>IF(OR(A54="",(COUNTIF(J54:U54,"Yes")+COUNTIF(J54:U54,"Partly")+COUNTIF(J54:U54,"No")+COUNTIF(J54:U54,"Unknown"))&lt;12),"",IF(OR(J54="No",L54="No",M54="No"),"Fail",IF(AND(J54="Yes",L54="Yes",M54="Yes"),"Pass","Unresolved")))</f>
        <v/>
      </c>
      <c r="Y54" s="6">
        <f>IF(A54="","",IF((COUNTIF(J54:U54,"Yes")+COUNTIF(J54:U54,"Partly")+COUNTIF(J54:U54,"No")+COUNTIF(J54:U54,"Unknown"))&lt;12,"Incomplete",IF(X54="Fail","Not approved",IF((V54+2*W54+COUNTIF(J54:U54,"Partly"))&lt;Settings!$B$3,"Not approved",IF(OR(X54="Unresolved",W54&gt;=Settings!$B$4),"Find out first",IF(V54&lt;Settings!$B$3,"Not approved",IF(AND(V54&gt;=Settings!$B$2,AND(OR(AND(F54&lt;&gt;"Confidential",F54&lt;&gt;"Restricted"),S54="Yes"),OR(F54&lt;&gt;"Restricted",AND(T54="Yes",U54="Yes")))),"Approve","Approve with limits")))))))</f>
        <v/>
      </c>
      <c r="Z54" s="6">
        <f>IF(Y54="","",IF(Y54="Approve",IF(F54="","[Decide]",F54),IF(Y54="Approve with limits",IF(F54="Public","Public","Internal"),IF(Y54="Not approved","None","[Decide]"))))</f>
        <v/>
      </c>
      <c r="AA54" s="4" t="n"/>
      <c r="AB54" s="4" t="n"/>
      <c r="AC54" s="4" t="n"/>
      <c r="AD54" s="4" t="n"/>
      <c r="AE54" s="4" t="n"/>
      <c r="AF54" s="4" t="n"/>
      <c r="AG54" s="5" t="n"/>
      <c r="AH54" s="4" t="n"/>
    </row>
    <row r="55">
      <c r="A55" s="4" t="n"/>
      <c r="B55" s="4" t="n"/>
      <c r="C55" s="4" t="n"/>
      <c r="D55" s="4" t="n"/>
      <c r="E55" s="4" t="n"/>
      <c r="F55" s="4" t="n"/>
      <c r="G55" s="4" t="n"/>
      <c r="H55" s="5" t="n"/>
      <c r="I55" s="4" t="n"/>
      <c r="J55" s="4" t="n"/>
      <c r="K55" s="4" t="n"/>
      <c r="L55" s="4" t="n"/>
      <c r="M55" s="4" t="n"/>
      <c r="N55" s="4" t="n"/>
      <c r="O55" s="4" t="n"/>
      <c r="P55" s="4" t="n"/>
      <c r="Q55" s="4" t="n"/>
      <c r="R55" s="4" t="n"/>
      <c r="S55" s="4" t="n"/>
      <c r="T55" s="4" t="n"/>
      <c r="U55" s="4" t="n"/>
      <c r="V55" s="6">
        <f>IF(A55="","",COUNTIF(J55:U55,"Yes")*2+COUNTIF(J55:U55,"Partly"))</f>
        <v/>
      </c>
      <c r="W55" s="6">
        <f>IF(A55="","",COUNTIF(J55:U55,"Unknown"))</f>
        <v/>
      </c>
      <c r="X55" s="6">
        <f>IF(OR(A55="",(COUNTIF(J55:U55,"Yes")+COUNTIF(J55:U55,"Partly")+COUNTIF(J55:U55,"No")+COUNTIF(J55:U55,"Unknown"))&lt;12),"",IF(OR(J55="No",L55="No",M55="No"),"Fail",IF(AND(J55="Yes",L55="Yes",M55="Yes"),"Pass","Unresolved")))</f>
        <v/>
      </c>
      <c r="Y55" s="6">
        <f>IF(A55="","",IF((COUNTIF(J55:U55,"Yes")+COUNTIF(J55:U55,"Partly")+COUNTIF(J55:U55,"No")+COUNTIF(J55:U55,"Unknown"))&lt;12,"Incomplete",IF(X55="Fail","Not approved",IF((V55+2*W55+COUNTIF(J55:U55,"Partly"))&lt;Settings!$B$3,"Not approved",IF(OR(X55="Unresolved",W55&gt;=Settings!$B$4),"Find out first",IF(V55&lt;Settings!$B$3,"Not approved",IF(AND(V55&gt;=Settings!$B$2,AND(OR(AND(F55&lt;&gt;"Confidential",F55&lt;&gt;"Restricted"),S55="Yes"),OR(F55&lt;&gt;"Restricted",AND(T55="Yes",U55="Yes")))),"Approve","Approve with limits")))))))</f>
        <v/>
      </c>
      <c r="Z55" s="6">
        <f>IF(Y55="","",IF(Y55="Approve",IF(F55="","[Decide]",F55),IF(Y55="Approve with limits",IF(F55="Public","Public","Internal"),IF(Y55="Not approved","None","[Decide]"))))</f>
        <v/>
      </c>
      <c r="AA55" s="4" t="n"/>
      <c r="AB55" s="4" t="n"/>
      <c r="AC55" s="4" t="n"/>
      <c r="AD55" s="4" t="n"/>
      <c r="AE55" s="4" t="n"/>
      <c r="AF55" s="4" t="n"/>
      <c r="AG55" s="5" t="n"/>
      <c r="AH55" s="4" t="n"/>
    </row>
    <row r="56">
      <c r="A56" s="4" t="n"/>
      <c r="B56" s="4" t="n"/>
      <c r="C56" s="4" t="n"/>
      <c r="D56" s="4" t="n"/>
      <c r="E56" s="4" t="n"/>
      <c r="F56" s="4" t="n"/>
      <c r="G56" s="4" t="n"/>
      <c r="H56" s="5" t="n"/>
      <c r="I56" s="4" t="n"/>
      <c r="J56" s="4" t="n"/>
      <c r="K56" s="4" t="n"/>
      <c r="L56" s="4" t="n"/>
      <c r="M56" s="4" t="n"/>
      <c r="N56" s="4" t="n"/>
      <c r="O56" s="4" t="n"/>
      <c r="P56" s="4" t="n"/>
      <c r="Q56" s="4" t="n"/>
      <c r="R56" s="4" t="n"/>
      <c r="S56" s="4" t="n"/>
      <c r="T56" s="4" t="n"/>
      <c r="U56" s="4" t="n"/>
      <c r="V56" s="6">
        <f>IF(A56="","",COUNTIF(J56:U56,"Yes")*2+COUNTIF(J56:U56,"Partly"))</f>
        <v/>
      </c>
      <c r="W56" s="6">
        <f>IF(A56="","",COUNTIF(J56:U56,"Unknown"))</f>
        <v/>
      </c>
      <c r="X56" s="6">
        <f>IF(OR(A56="",(COUNTIF(J56:U56,"Yes")+COUNTIF(J56:U56,"Partly")+COUNTIF(J56:U56,"No")+COUNTIF(J56:U56,"Unknown"))&lt;12),"",IF(OR(J56="No",L56="No",M56="No"),"Fail",IF(AND(J56="Yes",L56="Yes",M56="Yes"),"Pass","Unresolved")))</f>
        <v/>
      </c>
      <c r="Y56" s="6">
        <f>IF(A56="","",IF((COUNTIF(J56:U56,"Yes")+COUNTIF(J56:U56,"Partly")+COUNTIF(J56:U56,"No")+COUNTIF(J56:U56,"Unknown"))&lt;12,"Incomplete",IF(X56="Fail","Not approved",IF((V56+2*W56+COUNTIF(J56:U56,"Partly"))&lt;Settings!$B$3,"Not approved",IF(OR(X56="Unresolved",W56&gt;=Settings!$B$4),"Find out first",IF(V56&lt;Settings!$B$3,"Not approved",IF(AND(V56&gt;=Settings!$B$2,AND(OR(AND(F56&lt;&gt;"Confidential",F56&lt;&gt;"Restricted"),S56="Yes"),OR(F56&lt;&gt;"Restricted",AND(T56="Yes",U56="Yes")))),"Approve","Approve with limits")))))))</f>
        <v/>
      </c>
      <c r="Z56" s="6">
        <f>IF(Y56="","",IF(Y56="Approve",IF(F56="","[Decide]",F56),IF(Y56="Approve with limits",IF(F56="Public","Public","Internal"),IF(Y56="Not approved","None","[Decide]"))))</f>
        <v/>
      </c>
      <c r="AA56" s="4" t="n"/>
      <c r="AB56" s="4" t="n"/>
      <c r="AC56" s="4" t="n"/>
      <c r="AD56" s="4" t="n"/>
      <c r="AE56" s="4" t="n"/>
      <c r="AF56" s="4" t="n"/>
      <c r="AG56" s="5" t="n"/>
      <c r="AH56" s="4" t="n"/>
    </row>
    <row r="57">
      <c r="A57" s="4" t="n"/>
      <c r="B57" s="4" t="n"/>
      <c r="C57" s="4" t="n"/>
      <c r="D57" s="4" t="n"/>
      <c r="E57" s="4" t="n"/>
      <c r="F57" s="4" t="n"/>
      <c r="G57" s="4" t="n"/>
      <c r="H57" s="5" t="n"/>
      <c r="I57" s="4" t="n"/>
      <c r="J57" s="4" t="n"/>
      <c r="K57" s="4" t="n"/>
      <c r="L57" s="4" t="n"/>
      <c r="M57" s="4" t="n"/>
      <c r="N57" s="4" t="n"/>
      <c r="O57" s="4" t="n"/>
      <c r="P57" s="4" t="n"/>
      <c r="Q57" s="4" t="n"/>
      <c r="R57" s="4" t="n"/>
      <c r="S57" s="4" t="n"/>
      <c r="T57" s="4" t="n"/>
      <c r="U57" s="4" t="n"/>
      <c r="V57" s="6">
        <f>IF(A57="","",COUNTIF(J57:U57,"Yes")*2+COUNTIF(J57:U57,"Partly"))</f>
        <v/>
      </c>
      <c r="W57" s="6">
        <f>IF(A57="","",COUNTIF(J57:U57,"Unknown"))</f>
        <v/>
      </c>
      <c r="X57" s="6">
        <f>IF(OR(A57="",(COUNTIF(J57:U57,"Yes")+COUNTIF(J57:U57,"Partly")+COUNTIF(J57:U57,"No")+COUNTIF(J57:U57,"Unknown"))&lt;12),"",IF(OR(J57="No",L57="No",M57="No"),"Fail",IF(AND(J57="Yes",L57="Yes",M57="Yes"),"Pass","Unresolved")))</f>
        <v/>
      </c>
      <c r="Y57" s="6">
        <f>IF(A57="","",IF((COUNTIF(J57:U57,"Yes")+COUNTIF(J57:U57,"Partly")+COUNTIF(J57:U57,"No")+COUNTIF(J57:U57,"Unknown"))&lt;12,"Incomplete",IF(X57="Fail","Not approved",IF((V57+2*W57+COUNTIF(J57:U57,"Partly"))&lt;Settings!$B$3,"Not approved",IF(OR(X57="Unresolved",W57&gt;=Settings!$B$4),"Find out first",IF(V57&lt;Settings!$B$3,"Not approved",IF(AND(V57&gt;=Settings!$B$2,AND(OR(AND(F57&lt;&gt;"Confidential",F57&lt;&gt;"Restricted"),S57="Yes"),OR(F57&lt;&gt;"Restricted",AND(T57="Yes",U57="Yes")))),"Approve","Approve with limits")))))))</f>
        <v/>
      </c>
      <c r="Z57" s="6">
        <f>IF(Y57="","",IF(Y57="Approve",IF(F57="","[Decide]",F57),IF(Y57="Approve with limits",IF(F57="Public","Public","Internal"),IF(Y57="Not approved","None","[Decide]"))))</f>
        <v/>
      </c>
      <c r="AA57" s="4" t="n"/>
      <c r="AB57" s="4" t="n"/>
      <c r="AC57" s="4" t="n"/>
      <c r="AD57" s="4" t="n"/>
      <c r="AE57" s="4" t="n"/>
      <c r="AF57" s="4" t="n"/>
      <c r="AG57" s="5" t="n"/>
      <c r="AH57" s="4" t="n"/>
    </row>
    <row r="58">
      <c r="A58" s="4" t="n"/>
      <c r="B58" s="4" t="n"/>
      <c r="C58" s="4" t="n"/>
      <c r="D58" s="4" t="n"/>
      <c r="E58" s="4" t="n"/>
      <c r="F58" s="4" t="n"/>
      <c r="G58" s="4" t="n"/>
      <c r="H58" s="5" t="n"/>
      <c r="I58" s="4" t="n"/>
      <c r="J58" s="4" t="n"/>
      <c r="K58" s="4" t="n"/>
      <c r="L58" s="4" t="n"/>
      <c r="M58" s="4" t="n"/>
      <c r="N58" s="4" t="n"/>
      <c r="O58" s="4" t="n"/>
      <c r="P58" s="4" t="n"/>
      <c r="Q58" s="4" t="n"/>
      <c r="R58" s="4" t="n"/>
      <c r="S58" s="4" t="n"/>
      <c r="T58" s="4" t="n"/>
      <c r="U58" s="4" t="n"/>
      <c r="V58" s="6">
        <f>IF(A58="","",COUNTIF(J58:U58,"Yes")*2+COUNTIF(J58:U58,"Partly"))</f>
        <v/>
      </c>
      <c r="W58" s="6">
        <f>IF(A58="","",COUNTIF(J58:U58,"Unknown"))</f>
        <v/>
      </c>
      <c r="X58" s="6">
        <f>IF(OR(A58="",(COUNTIF(J58:U58,"Yes")+COUNTIF(J58:U58,"Partly")+COUNTIF(J58:U58,"No")+COUNTIF(J58:U58,"Unknown"))&lt;12),"",IF(OR(J58="No",L58="No",M58="No"),"Fail",IF(AND(J58="Yes",L58="Yes",M58="Yes"),"Pass","Unresolved")))</f>
        <v/>
      </c>
      <c r="Y58" s="6">
        <f>IF(A58="","",IF((COUNTIF(J58:U58,"Yes")+COUNTIF(J58:U58,"Partly")+COUNTIF(J58:U58,"No")+COUNTIF(J58:U58,"Unknown"))&lt;12,"Incomplete",IF(X58="Fail","Not approved",IF((V58+2*W58+COUNTIF(J58:U58,"Partly"))&lt;Settings!$B$3,"Not approved",IF(OR(X58="Unresolved",W58&gt;=Settings!$B$4),"Find out first",IF(V58&lt;Settings!$B$3,"Not approved",IF(AND(V58&gt;=Settings!$B$2,AND(OR(AND(F58&lt;&gt;"Confidential",F58&lt;&gt;"Restricted"),S58="Yes"),OR(F58&lt;&gt;"Restricted",AND(T58="Yes",U58="Yes")))),"Approve","Approve with limits")))))))</f>
        <v/>
      </c>
      <c r="Z58" s="6">
        <f>IF(Y58="","",IF(Y58="Approve",IF(F58="","[Decide]",F58),IF(Y58="Approve with limits",IF(F58="Public","Public","Internal"),IF(Y58="Not approved","None","[Decide]"))))</f>
        <v/>
      </c>
      <c r="AA58" s="4" t="n"/>
      <c r="AB58" s="4" t="n"/>
      <c r="AC58" s="4" t="n"/>
      <c r="AD58" s="4" t="n"/>
      <c r="AE58" s="4" t="n"/>
      <c r="AF58" s="4" t="n"/>
      <c r="AG58" s="5" t="n"/>
      <c r="AH58" s="4" t="n"/>
    </row>
    <row r="59">
      <c r="A59" s="4" t="n"/>
      <c r="B59" s="4" t="n"/>
      <c r="C59" s="4" t="n"/>
      <c r="D59" s="4" t="n"/>
      <c r="E59" s="4" t="n"/>
      <c r="F59" s="4" t="n"/>
      <c r="G59" s="4" t="n"/>
      <c r="H59" s="5" t="n"/>
      <c r="I59" s="4" t="n"/>
      <c r="J59" s="4" t="n"/>
      <c r="K59" s="4" t="n"/>
      <c r="L59" s="4" t="n"/>
      <c r="M59" s="4" t="n"/>
      <c r="N59" s="4" t="n"/>
      <c r="O59" s="4" t="n"/>
      <c r="P59" s="4" t="n"/>
      <c r="Q59" s="4" t="n"/>
      <c r="R59" s="4" t="n"/>
      <c r="S59" s="4" t="n"/>
      <c r="T59" s="4" t="n"/>
      <c r="U59" s="4" t="n"/>
      <c r="V59" s="6">
        <f>IF(A59="","",COUNTIF(J59:U59,"Yes")*2+COUNTIF(J59:U59,"Partly"))</f>
        <v/>
      </c>
      <c r="W59" s="6">
        <f>IF(A59="","",COUNTIF(J59:U59,"Unknown"))</f>
        <v/>
      </c>
      <c r="X59" s="6">
        <f>IF(OR(A59="",(COUNTIF(J59:U59,"Yes")+COUNTIF(J59:U59,"Partly")+COUNTIF(J59:U59,"No")+COUNTIF(J59:U59,"Unknown"))&lt;12),"",IF(OR(J59="No",L59="No",M59="No"),"Fail",IF(AND(J59="Yes",L59="Yes",M59="Yes"),"Pass","Unresolved")))</f>
        <v/>
      </c>
      <c r="Y59" s="6">
        <f>IF(A59="","",IF((COUNTIF(J59:U59,"Yes")+COUNTIF(J59:U59,"Partly")+COUNTIF(J59:U59,"No")+COUNTIF(J59:U59,"Unknown"))&lt;12,"Incomplete",IF(X59="Fail","Not approved",IF((V59+2*W59+COUNTIF(J59:U59,"Partly"))&lt;Settings!$B$3,"Not approved",IF(OR(X59="Unresolved",W59&gt;=Settings!$B$4),"Find out first",IF(V59&lt;Settings!$B$3,"Not approved",IF(AND(V59&gt;=Settings!$B$2,AND(OR(AND(F59&lt;&gt;"Confidential",F59&lt;&gt;"Restricted"),S59="Yes"),OR(F59&lt;&gt;"Restricted",AND(T59="Yes",U59="Yes")))),"Approve","Approve with limits")))))))</f>
        <v/>
      </c>
      <c r="Z59" s="6">
        <f>IF(Y59="","",IF(Y59="Approve",IF(F59="","[Decide]",F59),IF(Y59="Approve with limits",IF(F59="Public","Public","Internal"),IF(Y59="Not approved","None","[Decide]"))))</f>
        <v/>
      </c>
      <c r="AA59" s="4" t="n"/>
      <c r="AB59" s="4" t="n"/>
      <c r="AC59" s="4" t="n"/>
      <c r="AD59" s="4" t="n"/>
      <c r="AE59" s="4" t="n"/>
      <c r="AF59" s="4" t="n"/>
      <c r="AG59" s="5" t="n"/>
      <c r="AH59" s="4" t="n"/>
    </row>
    <row r="60">
      <c r="A60" s="4" t="n"/>
      <c r="B60" s="4" t="n"/>
      <c r="C60" s="4" t="n"/>
      <c r="D60" s="4" t="n"/>
      <c r="E60" s="4" t="n"/>
      <c r="F60" s="4" t="n"/>
      <c r="G60" s="4" t="n"/>
      <c r="H60" s="5" t="n"/>
      <c r="I60" s="4" t="n"/>
      <c r="J60" s="4" t="n"/>
      <c r="K60" s="4" t="n"/>
      <c r="L60" s="4" t="n"/>
      <c r="M60" s="4" t="n"/>
      <c r="N60" s="4" t="n"/>
      <c r="O60" s="4" t="n"/>
      <c r="P60" s="4" t="n"/>
      <c r="Q60" s="4" t="n"/>
      <c r="R60" s="4" t="n"/>
      <c r="S60" s="4" t="n"/>
      <c r="T60" s="4" t="n"/>
      <c r="U60" s="4" t="n"/>
      <c r="V60" s="6">
        <f>IF(A60="","",COUNTIF(J60:U60,"Yes")*2+COUNTIF(J60:U60,"Partly"))</f>
        <v/>
      </c>
      <c r="W60" s="6">
        <f>IF(A60="","",COUNTIF(J60:U60,"Unknown"))</f>
        <v/>
      </c>
      <c r="X60" s="6">
        <f>IF(OR(A60="",(COUNTIF(J60:U60,"Yes")+COUNTIF(J60:U60,"Partly")+COUNTIF(J60:U60,"No")+COUNTIF(J60:U60,"Unknown"))&lt;12),"",IF(OR(J60="No",L60="No",M60="No"),"Fail",IF(AND(J60="Yes",L60="Yes",M60="Yes"),"Pass","Unresolved")))</f>
        <v/>
      </c>
      <c r="Y60" s="6">
        <f>IF(A60="","",IF((COUNTIF(J60:U60,"Yes")+COUNTIF(J60:U60,"Partly")+COUNTIF(J60:U60,"No")+COUNTIF(J60:U60,"Unknown"))&lt;12,"Incomplete",IF(X60="Fail","Not approved",IF((V60+2*W60+COUNTIF(J60:U60,"Partly"))&lt;Settings!$B$3,"Not approved",IF(OR(X60="Unresolved",W60&gt;=Settings!$B$4),"Find out first",IF(V60&lt;Settings!$B$3,"Not approved",IF(AND(V60&gt;=Settings!$B$2,AND(OR(AND(F60&lt;&gt;"Confidential",F60&lt;&gt;"Restricted"),S60="Yes"),OR(F60&lt;&gt;"Restricted",AND(T60="Yes",U60="Yes")))),"Approve","Approve with limits")))))))</f>
        <v/>
      </c>
      <c r="Z60" s="6">
        <f>IF(Y60="","",IF(Y60="Approve",IF(F60="","[Decide]",F60),IF(Y60="Approve with limits",IF(F60="Public","Public","Internal"),IF(Y60="Not approved","None","[Decide]"))))</f>
        <v/>
      </c>
      <c r="AA60" s="4" t="n"/>
      <c r="AB60" s="4" t="n"/>
      <c r="AC60" s="4" t="n"/>
      <c r="AD60" s="4" t="n"/>
      <c r="AE60" s="4" t="n"/>
      <c r="AF60" s="4" t="n"/>
      <c r="AG60" s="5" t="n"/>
      <c r="AH60" s="4" t="n"/>
    </row>
    <row r="61">
      <c r="A61" s="4" t="n"/>
      <c r="B61" s="4" t="n"/>
      <c r="C61" s="4" t="n"/>
      <c r="D61" s="4" t="n"/>
      <c r="E61" s="4" t="n"/>
      <c r="F61" s="4" t="n"/>
      <c r="G61" s="4" t="n"/>
      <c r="H61" s="5" t="n"/>
      <c r="I61" s="4" t="n"/>
      <c r="J61" s="4" t="n"/>
      <c r="K61" s="4" t="n"/>
      <c r="L61" s="4" t="n"/>
      <c r="M61" s="4" t="n"/>
      <c r="N61" s="4" t="n"/>
      <c r="O61" s="4" t="n"/>
      <c r="P61" s="4" t="n"/>
      <c r="Q61" s="4" t="n"/>
      <c r="R61" s="4" t="n"/>
      <c r="S61" s="4" t="n"/>
      <c r="T61" s="4" t="n"/>
      <c r="U61" s="4" t="n"/>
      <c r="V61" s="6">
        <f>IF(A61="","",COUNTIF(J61:U61,"Yes")*2+COUNTIF(J61:U61,"Partly"))</f>
        <v/>
      </c>
      <c r="W61" s="6">
        <f>IF(A61="","",COUNTIF(J61:U61,"Unknown"))</f>
        <v/>
      </c>
      <c r="X61" s="6">
        <f>IF(OR(A61="",(COUNTIF(J61:U61,"Yes")+COUNTIF(J61:U61,"Partly")+COUNTIF(J61:U61,"No")+COUNTIF(J61:U61,"Unknown"))&lt;12),"",IF(OR(J61="No",L61="No",M61="No"),"Fail",IF(AND(J61="Yes",L61="Yes",M61="Yes"),"Pass","Unresolved")))</f>
        <v/>
      </c>
      <c r="Y61" s="6">
        <f>IF(A61="","",IF((COUNTIF(J61:U61,"Yes")+COUNTIF(J61:U61,"Partly")+COUNTIF(J61:U61,"No")+COUNTIF(J61:U61,"Unknown"))&lt;12,"Incomplete",IF(X61="Fail","Not approved",IF((V61+2*W61+COUNTIF(J61:U61,"Partly"))&lt;Settings!$B$3,"Not approved",IF(OR(X61="Unresolved",W61&gt;=Settings!$B$4),"Find out first",IF(V61&lt;Settings!$B$3,"Not approved",IF(AND(V61&gt;=Settings!$B$2,AND(OR(AND(F61&lt;&gt;"Confidential",F61&lt;&gt;"Restricted"),S61="Yes"),OR(F61&lt;&gt;"Restricted",AND(T61="Yes",U61="Yes")))),"Approve","Approve with limits")))))))</f>
        <v/>
      </c>
      <c r="Z61" s="6">
        <f>IF(Y61="","",IF(Y61="Approve",IF(F61="","[Decide]",F61),IF(Y61="Approve with limits",IF(F61="Public","Public","Internal"),IF(Y61="Not approved","None","[Decide]"))))</f>
        <v/>
      </c>
      <c r="AA61" s="4" t="n"/>
      <c r="AB61" s="4" t="n"/>
      <c r="AC61" s="4" t="n"/>
      <c r="AD61" s="4" t="n"/>
      <c r="AE61" s="4" t="n"/>
      <c r="AF61" s="4" t="n"/>
      <c r="AG61" s="5" t="n"/>
      <c r="AH61" s="4" t="n"/>
    </row>
    <row r="62">
      <c r="A62" s="4" t="n"/>
      <c r="B62" s="4" t="n"/>
      <c r="C62" s="4" t="n"/>
      <c r="D62" s="4" t="n"/>
      <c r="E62" s="4" t="n"/>
      <c r="F62" s="4" t="n"/>
      <c r="G62" s="4" t="n"/>
      <c r="H62" s="5" t="n"/>
      <c r="I62" s="4" t="n"/>
      <c r="J62" s="4" t="n"/>
      <c r="K62" s="4" t="n"/>
      <c r="L62" s="4" t="n"/>
      <c r="M62" s="4" t="n"/>
      <c r="N62" s="4" t="n"/>
      <c r="O62" s="4" t="n"/>
      <c r="P62" s="4" t="n"/>
      <c r="Q62" s="4" t="n"/>
      <c r="R62" s="4" t="n"/>
      <c r="S62" s="4" t="n"/>
      <c r="T62" s="4" t="n"/>
      <c r="U62" s="4" t="n"/>
      <c r="V62" s="6">
        <f>IF(A62="","",COUNTIF(J62:U62,"Yes")*2+COUNTIF(J62:U62,"Partly"))</f>
        <v/>
      </c>
      <c r="W62" s="6">
        <f>IF(A62="","",COUNTIF(J62:U62,"Unknown"))</f>
        <v/>
      </c>
      <c r="X62" s="6">
        <f>IF(OR(A62="",(COUNTIF(J62:U62,"Yes")+COUNTIF(J62:U62,"Partly")+COUNTIF(J62:U62,"No")+COUNTIF(J62:U62,"Unknown"))&lt;12),"",IF(OR(J62="No",L62="No",M62="No"),"Fail",IF(AND(J62="Yes",L62="Yes",M62="Yes"),"Pass","Unresolved")))</f>
        <v/>
      </c>
      <c r="Y62" s="6">
        <f>IF(A62="","",IF((COUNTIF(J62:U62,"Yes")+COUNTIF(J62:U62,"Partly")+COUNTIF(J62:U62,"No")+COUNTIF(J62:U62,"Unknown"))&lt;12,"Incomplete",IF(X62="Fail","Not approved",IF((V62+2*W62+COUNTIF(J62:U62,"Partly"))&lt;Settings!$B$3,"Not approved",IF(OR(X62="Unresolved",W62&gt;=Settings!$B$4),"Find out first",IF(V62&lt;Settings!$B$3,"Not approved",IF(AND(V62&gt;=Settings!$B$2,AND(OR(AND(F62&lt;&gt;"Confidential",F62&lt;&gt;"Restricted"),S62="Yes"),OR(F62&lt;&gt;"Restricted",AND(T62="Yes",U62="Yes")))),"Approve","Approve with limits")))))))</f>
        <v/>
      </c>
      <c r="Z62" s="6">
        <f>IF(Y62="","",IF(Y62="Approve",IF(F62="","[Decide]",F62),IF(Y62="Approve with limits",IF(F62="Public","Public","Internal"),IF(Y62="Not approved","None","[Decide]"))))</f>
        <v/>
      </c>
      <c r="AA62" s="4" t="n"/>
      <c r="AB62" s="4" t="n"/>
      <c r="AC62" s="4" t="n"/>
      <c r="AD62" s="4" t="n"/>
      <c r="AE62" s="4" t="n"/>
      <c r="AF62" s="4" t="n"/>
      <c r="AG62" s="5" t="n"/>
      <c r="AH62" s="4" t="n"/>
    </row>
    <row r="63">
      <c r="A63" s="4" t="n"/>
      <c r="B63" s="4" t="n"/>
      <c r="C63" s="4" t="n"/>
      <c r="D63" s="4" t="n"/>
      <c r="E63" s="4" t="n"/>
      <c r="F63" s="4" t="n"/>
      <c r="G63" s="4" t="n"/>
      <c r="H63" s="5" t="n"/>
      <c r="I63" s="4" t="n"/>
      <c r="J63" s="4" t="n"/>
      <c r="K63" s="4" t="n"/>
      <c r="L63" s="4" t="n"/>
      <c r="M63" s="4" t="n"/>
      <c r="N63" s="4" t="n"/>
      <c r="O63" s="4" t="n"/>
      <c r="P63" s="4" t="n"/>
      <c r="Q63" s="4" t="n"/>
      <c r="R63" s="4" t="n"/>
      <c r="S63" s="4" t="n"/>
      <c r="T63" s="4" t="n"/>
      <c r="U63" s="4" t="n"/>
      <c r="V63" s="6">
        <f>IF(A63="","",COUNTIF(J63:U63,"Yes")*2+COUNTIF(J63:U63,"Partly"))</f>
        <v/>
      </c>
      <c r="W63" s="6">
        <f>IF(A63="","",COUNTIF(J63:U63,"Unknown"))</f>
        <v/>
      </c>
      <c r="X63" s="6">
        <f>IF(OR(A63="",(COUNTIF(J63:U63,"Yes")+COUNTIF(J63:U63,"Partly")+COUNTIF(J63:U63,"No")+COUNTIF(J63:U63,"Unknown"))&lt;12),"",IF(OR(J63="No",L63="No",M63="No"),"Fail",IF(AND(J63="Yes",L63="Yes",M63="Yes"),"Pass","Unresolved")))</f>
        <v/>
      </c>
      <c r="Y63" s="6">
        <f>IF(A63="","",IF((COUNTIF(J63:U63,"Yes")+COUNTIF(J63:U63,"Partly")+COUNTIF(J63:U63,"No")+COUNTIF(J63:U63,"Unknown"))&lt;12,"Incomplete",IF(X63="Fail","Not approved",IF((V63+2*W63+COUNTIF(J63:U63,"Partly"))&lt;Settings!$B$3,"Not approved",IF(OR(X63="Unresolved",W63&gt;=Settings!$B$4),"Find out first",IF(V63&lt;Settings!$B$3,"Not approved",IF(AND(V63&gt;=Settings!$B$2,AND(OR(AND(F63&lt;&gt;"Confidential",F63&lt;&gt;"Restricted"),S63="Yes"),OR(F63&lt;&gt;"Restricted",AND(T63="Yes",U63="Yes")))),"Approve","Approve with limits")))))))</f>
        <v/>
      </c>
      <c r="Z63" s="6">
        <f>IF(Y63="","",IF(Y63="Approve",IF(F63="","[Decide]",F63),IF(Y63="Approve with limits",IF(F63="Public","Public","Internal"),IF(Y63="Not approved","None","[Decide]"))))</f>
        <v/>
      </c>
      <c r="AA63" s="4" t="n"/>
      <c r="AB63" s="4" t="n"/>
      <c r="AC63" s="4" t="n"/>
      <c r="AD63" s="4" t="n"/>
      <c r="AE63" s="4" t="n"/>
      <c r="AF63" s="4" t="n"/>
      <c r="AG63" s="5" t="n"/>
      <c r="AH63" s="4" t="n"/>
    </row>
    <row r="64">
      <c r="A64" s="4" t="n"/>
      <c r="B64" s="4" t="n"/>
      <c r="C64" s="4" t="n"/>
      <c r="D64" s="4" t="n"/>
      <c r="E64" s="4" t="n"/>
      <c r="F64" s="4" t="n"/>
      <c r="G64" s="4" t="n"/>
      <c r="H64" s="5" t="n"/>
      <c r="I64" s="4" t="n"/>
      <c r="J64" s="4" t="n"/>
      <c r="K64" s="4" t="n"/>
      <c r="L64" s="4" t="n"/>
      <c r="M64" s="4" t="n"/>
      <c r="N64" s="4" t="n"/>
      <c r="O64" s="4" t="n"/>
      <c r="P64" s="4" t="n"/>
      <c r="Q64" s="4" t="n"/>
      <c r="R64" s="4" t="n"/>
      <c r="S64" s="4" t="n"/>
      <c r="T64" s="4" t="n"/>
      <c r="U64" s="4" t="n"/>
      <c r="V64" s="6">
        <f>IF(A64="","",COUNTIF(J64:U64,"Yes")*2+COUNTIF(J64:U64,"Partly"))</f>
        <v/>
      </c>
      <c r="W64" s="6">
        <f>IF(A64="","",COUNTIF(J64:U64,"Unknown"))</f>
        <v/>
      </c>
      <c r="X64" s="6">
        <f>IF(OR(A64="",(COUNTIF(J64:U64,"Yes")+COUNTIF(J64:U64,"Partly")+COUNTIF(J64:U64,"No")+COUNTIF(J64:U64,"Unknown"))&lt;12),"",IF(OR(J64="No",L64="No",M64="No"),"Fail",IF(AND(J64="Yes",L64="Yes",M64="Yes"),"Pass","Unresolved")))</f>
        <v/>
      </c>
      <c r="Y64" s="6">
        <f>IF(A64="","",IF((COUNTIF(J64:U64,"Yes")+COUNTIF(J64:U64,"Partly")+COUNTIF(J64:U64,"No")+COUNTIF(J64:U64,"Unknown"))&lt;12,"Incomplete",IF(X64="Fail","Not approved",IF((V64+2*W64+COUNTIF(J64:U64,"Partly"))&lt;Settings!$B$3,"Not approved",IF(OR(X64="Unresolved",W64&gt;=Settings!$B$4),"Find out first",IF(V64&lt;Settings!$B$3,"Not approved",IF(AND(V64&gt;=Settings!$B$2,AND(OR(AND(F64&lt;&gt;"Confidential",F64&lt;&gt;"Restricted"),S64="Yes"),OR(F64&lt;&gt;"Restricted",AND(T64="Yes",U64="Yes")))),"Approve","Approve with limits")))))))</f>
        <v/>
      </c>
      <c r="Z64" s="6">
        <f>IF(Y64="","",IF(Y64="Approve",IF(F64="","[Decide]",F64),IF(Y64="Approve with limits",IF(F64="Public","Public","Internal"),IF(Y64="Not approved","None","[Decide]"))))</f>
        <v/>
      </c>
      <c r="AA64" s="4" t="n"/>
      <c r="AB64" s="4" t="n"/>
      <c r="AC64" s="4" t="n"/>
      <c r="AD64" s="4" t="n"/>
      <c r="AE64" s="4" t="n"/>
      <c r="AF64" s="4" t="n"/>
      <c r="AG64" s="5" t="n"/>
      <c r="AH64" s="4" t="n"/>
    </row>
    <row r="65">
      <c r="A65" s="4" t="n"/>
      <c r="B65" s="4" t="n"/>
      <c r="C65" s="4" t="n"/>
      <c r="D65" s="4" t="n"/>
      <c r="E65" s="4" t="n"/>
      <c r="F65" s="4" t="n"/>
      <c r="G65" s="4" t="n"/>
      <c r="H65" s="5" t="n"/>
      <c r="I65" s="4" t="n"/>
      <c r="J65" s="4" t="n"/>
      <c r="K65" s="4" t="n"/>
      <c r="L65" s="4" t="n"/>
      <c r="M65" s="4" t="n"/>
      <c r="N65" s="4" t="n"/>
      <c r="O65" s="4" t="n"/>
      <c r="P65" s="4" t="n"/>
      <c r="Q65" s="4" t="n"/>
      <c r="R65" s="4" t="n"/>
      <c r="S65" s="4" t="n"/>
      <c r="T65" s="4" t="n"/>
      <c r="U65" s="4" t="n"/>
      <c r="V65" s="6">
        <f>IF(A65="","",COUNTIF(J65:U65,"Yes")*2+COUNTIF(J65:U65,"Partly"))</f>
        <v/>
      </c>
      <c r="W65" s="6">
        <f>IF(A65="","",COUNTIF(J65:U65,"Unknown"))</f>
        <v/>
      </c>
      <c r="X65" s="6">
        <f>IF(OR(A65="",(COUNTIF(J65:U65,"Yes")+COUNTIF(J65:U65,"Partly")+COUNTIF(J65:U65,"No")+COUNTIF(J65:U65,"Unknown"))&lt;12),"",IF(OR(J65="No",L65="No",M65="No"),"Fail",IF(AND(J65="Yes",L65="Yes",M65="Yes"),"Pass","Unresolved")))</f>
        <v/>
      </c>
      <c r="Y65" s="6">
        <f>IF(A65="","",IF((COUNTIF(J65:U65,"Yes")+COUNTIF(J65:U65,"Partly")+COUNTIF(J65:U65,"No")+COUNTIF(J65:U65,"Unknown"))&lt;12,"Incomplete",IF(X65="Fail","Not approved",IF((V65+2*W65+COUNTIF(J65:U65,"Partly"))&lt;Settings!$B$3,"Not approved",IF(OR(X65="Unresolved",W65&gt;=Settings!$B$4),"Find out first",IF(V65&lt;Settings!$B$3,"Not approved",IF(AND(V65&gt;=Settings!$B$2,AND(OR(AND(F65&lt;&gt;"Confidential",F65&lt;&gt;"Restricted"),S65="Yes"),OR(F65&lt;&gt;"Restricted",AND(T65="Yes",U65="Yes")))),"Approve","Approve with limits")))))))</f>
        <v/>
      </c>
      <c r="Z65" s="6">
        <f>IF(Y65="","",IF(Y65="Approve",IF(F65="","[Decide]",F65),IF(Y65="Approve with limits",IF(F65="Public","Public","Internal"),IF(Y65="Not approved","None","[Decide]"))))</f>
        <v/>
      </c>
      <c r="AA65" s="4" t="n"/>
      <c r="AB65" s="4" t="n"/>
      <c r="AC65" s="4" t="n"/>
      <c r="AD65" s="4" t="n"/>
      <c r="AE65" s="4" t="n"/>
      <c r="AF65" s="4" t="n"/>
      <c r="AG65" s="5" t="n"/>
      <c r="AH65" s="4" t="n"/>
    </row>
    <row r="66">
      <c r="A66" s="4" t="n"/>
      <c r="B66" s="4" t="n"/>
      <c r="C66" s="4" t="n"/>
      <c r="D66" s="4" t="n"/>
      <c r="E66" s="4" t="n"/>
      <c r="F66" s="4" t="n"/>
      <c r="G66" s="4" t="n"/>
      <c r="H66" s="5" t="n"/>
      <c r="I66" s="4" t="n"/>
      <c r="J66" s="4" t="n"/>
      <c r="K66" s="4" t="n"/>
      <c r="L66" s="4" t="n"/>
      <c r="M66" s="4" t="n"/>
      <c r="N66" s="4" t="n"/>
      <c r="O66" s="4" t="n"/>
      <c r="P66" s="4" t="n"/>
      <c r="Q66" s="4" t="n"/>
      <c r="R66" s="4" t="n"/>
      <c r="S66" s="4" t="n"/>
      <c r="T66" s="4" t="n"/>
      <c r="U66" s="4" t="n"/>
      <c r="V66" s="6">
        <f>IF(A66="","",COUNTIF(J66:U66,"Yes")*2+COUNTIF(J66:U66,"Partly"))</f>
        <v/>
      </c>
      <c r="W66" s="6">
        <f>IF(A66="","",COUNTIF(J66:U66,"Unknown"))</f>
        <v/>
      </c>
      <c r="X66" s="6">
        <f>IF(OR(A66="",(COUNTIF(J66:U66,"Yes")+COUNTIF(J66:U66,"Partly")+COUNTIF(J66:U66,"No")+COUNTIF(J66:U66,"Unknown"))&lt;12),"",IF(OR(J66="No",L66="No",M66="No"),"Fail",IF(AND(J66="Yes",L66="Yes",M66="Yes"),"Pass","Unresolved")))</f>
        <v/>
      </c>
      <c r="Y66" s="6">
        <f>IF(A66="","",IF((COUNTIF(J66:U66,"Yes")+COUNTIF(J66:U66,"Partly")+COUNTIF(J66:U66,"No")+COUNTIF(J66:U66,"Unknown"))&lt;12,"Incomplete",IF(X66="Fail","Not approved",IF((V66+2*W66+COUNTIF(J66:U66,"Partly"))&lt;Settings!$B$3,"Not approved",IF(OR(X66="Unresolved",W66&gt;=Settings!$B$4),"Find out first",IF(V66&lt;Settings!$B$3,"Not approved",IF(AND(V66&gt;=Settings!$B$2,AND(OR(AND(F66&lt;&gt;"Confidential",F66&lt;&gt;"Restricted"),S66="Yes"),OR(F66&lt;&gt;"Restricted",AND(T66="Yes",U66="Yes")))),"Approve","Approve with limits")))))))</f>
        <v/>
      </c>
      <c r="Z66" s="6">
        <f>IF(Y66="","",IF(Y66="Approve",IF(F66="","[Decide]",F66),IF(Y66="Approve with limits",IF(F66="Public","Public","Internal"),IF(Y66="Not approved","None","[Decide]"))))</f>
        <v/>
      </c>
      <c r="AA66" s="4" t="n"/>
      <c r="AB66" s="4" t="n"/>
      <c r="AC66" s="4" t="n"/>
      <c r="AD66" s="4" t="n"/>
      <c r="AE66" s="4" t="n"/>
      <c r="AF66" s="4" t="n"/>
      <c r="AG66" s="5" t="n"/>
      <c r="AH66" s="4" t="n"/>
    </row>
    <row r="67">
      <c r="A67" s="4" t="n"/>
      <c r="B67" s="4" t="n"/>
      <c r="C67" s="4" t="n"/>
      <c r="D67" s="4" t="n"/>
      <c r="E67" s="4" t="n"/>
      <c r="F67" s="4" t="n"/>
      <c r="G67" s="4" t="n"/>
      <c r="H67" s="5" t="n"/>
      <c r="I67" s="4" t="n"/>
      <c r="J67" s="4" t="n"/>
      <c r="K67" s="4" t="n"/>
      <c r="L67" s="4" t="n"/>
      <c r="M67" s="4" t="n"/>
      <c r="N67" s="4" t="n"/>
      <c r="O67" s="4" t="n"/>
      <c r="P67" s="4" t="n"/>
      <c r="Q67" s="4" t="n"/>
      <c r="R67" s="4" t="n"/>
      <c r="S67" s="4" t="n"/>
      <c r="T67" s="4" t="n"/>
      <c r="U67" s="4" t="n"/>
      <c r="V67" s="6">
        <f>IF(A67="","",COUNTIF(J67:U67,"Yes")*2+COUNTIF(J67:U67,"Partly"))</f>
        <v/>
      </c>
      <c r="W67" s="6">
        <f>IF(A67="","",COUNTIF(J67:U67,"Unknown"))</f>
        <v/>
      </c>
      <c r="X67" s="6">
        <f>IF(OR(A67="",(COUNTIF(J67:U67,"Yes")+COUNTIF(J67:U67,"Partly")+COUNTIF(J67:U67,"No")+COUNTIF(J67:U67,"Unknown"))&lt;12),"",IF(OR(J67="No",L67="No",M67="No"),"Fail",IF(AND(J67="Yes",L67="Yes",M67="Yes"),"Pass","Unresolved")))</f>
        <v/>
      </c>
      <c r="Y67" s="6">
        <f>IF(A67="","",IF((COUNTIF(J67:U67,"Yes")+COUNTIF(J67:U67,"Partly")+COUNTIF(J67:U67,"No")+COUNTIF(J67:U67,"Unknown"))&lt;12,"Incomplete",IF(X67="Fail","Not approved",IF((V67+2*W67+COUNTIF(J67:U67,"Partly"))&lt;Settings!$B$3,"Not approved",IF(OR(X67="Unresolved",W67&gt;=Settings!$B$4),"Find out first",IF(V67&lt;Settings!$B$3,"Not approved",IF(AND(V67&gt;=Settings!$B$2,AND(OR(AND(F67&lt;&gt;"Confidential",F67&lt;&gt;"Restricted"),S67="Yes"),OR(F67&lt;&gt;"Restricted",AND(T67="Yes",U67="Yes")))),"Approve","Approve with limits")))))))</f>
        <v/>
      </c>
      <c r="Z67" s="6">
        <f>IF(Y67="","",IF(Y67="Approve",IF(F67="","[Decide]",F67),IF(Y67="Approve with limits",IF(F67="Public","Public","Internal"),IF(Y67="Not approved","None","[Decide]"))))</f>
        <v/>
      </c>
      <c r="AA67" s="4" t="n"/>
      <c r="AB67" s="4" t="n"/>
      <c r="AC67" s="4" t="n"/>
      <c r="AD67" s="4" t="n"/>
      <c r="AE67" s="4" t="n"/>
      <c r="AF67" s="4" t="n"/>
      <c r="AG67" s="5" t="n"/>
      <c r="AH67" s="4" t="n"/>
    </row>
    <row r="68">
      <c r="A68" s="4" t="n"/>
      <c r="B68" s="4" t="n"/>
      <c r="C68" s="4" t="n"/>
      <c r="D68" s="4" t="n"/>
      <c r="E68" s="4" t="n"/>
      <c r="F68" s="4" t="n"/>
      <c r="G68" s="4" t="n"/>
      <c r="H68" s="5" t="n"/>
      <c r="I68" s="4" t="n"/>
      <c r="J68" s="4" t="n"/>
      <c r="K68" s="4" t="n"/>
      <c r="L68" s="4" t="n"/>
      <c r="M68" s="4" t="n"/>
      <c r="N68" s="4" t="n"/>
      <c r="O68" s="4" t="n"/>
      <c r="P68" s="4" t="n"/>
      <c r="Q68" s="4" t="n"/>
      <c r="R68" s="4" t="n"/>
      <c r="S68" s="4" t="n"/>
      <c r="T68" s="4" t="n"/>
      <c r="U68" s="4" t="n"/>
      <c r="V68" s="6">
        <f>IF(A68="","",COUNTIF(J68:U68,"Yes")*2+COUNTIF(J68:U68,"Partly"))</f>
        <v/>
      </c>
      <c r="W68" s="6">
        <f>IF(A68="","",COUNTIF(J68:U68,"Unknown"))</f>
        <v/>
      </c>
      <c r="X68" s="6">
        <f>IF(OR(A68="",(COUNTIF(J68:U68,"Yes")+COUNTIF(J68:U68,"Partly")+COUNTIF(J68:U68,"No")+COUNTIF(J68:U68,"Unknown"))&lt;12),"",IF(OR(J68="No",L68="No",M68="No"),"Fail",IF(AND(J68="Yes",L68="Yes",M68="Yes"),"Pass","Unresolved")))</f>
        <v/>
      </c>
      <c r="Y68" s="6">
        <f>IF(A68="","",IF((COUNTIF(J68:U68,"Yes")+COUNTIF(J68:U68,"Partly")+COUNTIF(J68:U68,"No")+COUNTIF(J68:U68,"Unknown"))&lt;12,"Incomplete",IF(X68="Fail","Not approved",IF((V68+2*W68+COUNTIF(J68:U68,"Partly"))&lt;Settings!$B$3,"Not approved",IF(OR(X68="Unresolved",W68&gt;=Settings!$B$4),"Find out first",IF(V68&lt;Settings!$B$3,"Not approved",IF(AND(V68&gt;=Settings!$B$2,AND(OR(AND(F68&lt;&gt;"Confidential",F68&lt;&gt;"Restricted"),S68="Yes"),OR(F68&lt;&gt;"Restricted",AND(T68="Yes",U68="Yes")))),"Approve","Approve with limits")))))))</f>
        <v/>
      </c>
      <c r="Z68" s="6">
        <f>IF(Y68="","",IF(Y68="Approve",IF(F68="","[Decide]",F68),IF(Y68="Approve with limits",IF(F68="Public","Public","Internal"),IF(Y68="Not approved","None","[Decide]"))))</f>
        <v/>
      </c>
      <c r="AA68" s="4" t="n"/>
      <c r="AB68" s="4" t="n"/>
      <c r="AC68" s="4" t="n"/>
      <c r="AD68" s="4" t="n"/>
      <c r="AE68" s="4" t="n"/>
      <c r="AF68" s="4" t="n"/>
      <c r="AG68" s="5" t="n"/>
      <c r="AH68" s="4" t="n"/>
    </row>
    <row r="69">
      <c r="A69" s="4" t="n"/>
      <c r="B69" s="4" t="n"/>
      <c r="C69" s="4" t="n"/>
      <c r="D69" s="4" t="n"/>
      <c r="E69" s="4" t="n"/>
      <c r="F69" s="4" t="n"/>
      <c r="G69" s="4" t="n"/>
      <c r="H69" s="5" t="n"/>
      <c r="I69" s="4" t="n"/>
      <c r="J69" s="4" t="n"/>
      <c r="K69" s="4" t="n"/>
      <c r="L69" s="4" t="n"/>
      <c r="M69" s="4" t="n"/>
      <c r="N69" s="4" t="n"/>
      <c r="O69" s="4" t="n"/>
      <c r="P69" s="4" t="n"/>
      <c r="Q69" s="4" t="n"/>
      <c r="R69" s="4" t="n"/>
      <c r="S69" s="4" t="n"/>
      <c r="T69" s="4" t="n"/>
      <c r="U69" s="4" t="n"/>
      <c r="V69" s="6">
        <f>IF(A69="","",COUNTIF(J69:U69,"Yes")*2+COUNTIF(J69:U69,"Partly"))</f>
        <v/>
      </c>
      <c r="W69" s="6">
        <f>IF(A69="","",COUNTIF(J69:U69,"Unknown"))</f>
        <v/>
      </c>
      <c r="X69" s="6">
        <f>IF(OR(A69="",(COUNTIF(J69:U69,"Yes")+COUNTIF(J69:U69,"Partly")+COUNTIF(J69:U69,"No")+COUNTIF(J69:U69,"Unknown"))&lt;12),"",IF(OR(J69="No",L69="No",M69="No"),"Fail",IF(AND(J69="Yes",L69="Yes",M69="Yes"),"Pass","Unresolved")))</f>
        <v/>
      </c>
      <c r="Y69" s="6">
        <f>IF(A69="","",IF((COUNTIF(J69:U69,"Yes")+COUNTIF(J69:U69,"Partly")+COUNTIF(J69:U69,"No")+COUNTIF(J69:U69,"Unknown"))&lt;12,"Incomplete",IF(X69="Fail","Not approved",IF((V69+2*W69+COUNTIF(J69:U69,"Partly"))&lt;Settings!$B$3,"Not approved",IF(OR(X69="Unresolved",W69&gt;=Settings!$B$4),"Find out first",IF(V69&lt;Settings!$B$3,"Not approved",IF(AND(V69&gt;=Settings!$B$2,AND(OR(AND(F69&lt;&gt;"Confidential",F69&lt;&gt;"Restricted"),S69="Yes"),OR(F69&lt;&gt;"Restricted",AND(T69="Yes",U69="Yes")))),"Approve","Approve with limits")))))))</f>
        <v/>
      </c>
      <c r="Z69" s="6">
        <f>IF(Y69="","",IF(Y69="Approve",IF(F69="","[Decide]",F69),IF(Y69="Approve with limits",IF(F69="Public","Public","Internal"),IF(Y69="Not approved","None","[Decide]"))))</f>
        <v/>
      </c>
      <c r="AA69" s="4" t="n"/>
      <c r="AB69" s="4" t="n"/>
      <c r="AC69" s="4" t="n"/>
      <c r="AD69" s="4" t="n"/>
      <c r="AE69" s="4" t="n"/>
      <c r="AF69" s="4" t="n"/>
      <c r="AG69" s="5" t="n"/>
      <c r="AH69" s="4" t="n"/>
    </row>
    <row r="70">
      <c r="A70" s="4" t="n"/>
      <c r="B70" s="4" t="n"/>
      <c r="C70" s="4" t="n"/>
      <c r="D70" s="4" t="n"/>
      <c r="E70" s="4" t="n"/>
      <c r="F70" s="4" t="n"/>
      <c r="G70" s="4" t="n"/>
      <c r="H70" s="5" t="n"/>
      <c r="I70" s="4" t="n"/>
      <c r="J70" s="4" t="n"/>
      <c r="K70" s="4" t="n"/>
      <c r="L70" s="4" t="n"/>
      <c r="M70" s="4" t="n"/>
      <c r="N70" s="4" t="n"/>
      <c r="O70" s="4" t="n"/>
      <c r="P70" s="4" t="n"/>
      <c r="Q70" s="4" t="n"/>
      <c r="R70" s="4" t="n"/>
      <c r="S70" s="4" t="n"/>
      <c r="T70" s="4" t="n"/>
      <c r="U70" s="4" t="n"/>
      <c r="V70" s="6">
        <f>IF(A70="","",COUNTIF(J70:U70,"Yes")*2+COUNTIF(J70:U70,"Partly"))</f>
        <v/>
      </c>
      <c r="W70" s="6">
        <f>IF(A70="","",COUNTIF(J70:U70,"Unknown"))</f>
        <v/>
      </c>
      <c r="X70" s="6">
        <f>IF(OR(A70="",(COUNTIF(J70:U70,"Yes")+COUNTIF(J70:U70,"Partly")+COUNTIF(J70:U70,"No")+COUNTIF(J70:U70,"Unknown"))&lt;12),"",IF(OR(J70="No",L70="No",M70="No"),"Fail",IF(AND(J70="Yes",L70="Yes",M70="Yes"),"Pass","Unresolved")))</f>
        <v/>
      </c>
      <c r="Y70" s="6">
        <f>IF(A70="","",IF((COUNTIF(J70:U70,"Yes")+COUNTIF(J70:U70,"Partly")+COUNTIF(J70:U70,"No")+COUNTIF(J70:U70,"Unknown"))&lt;12,"Incomplete",IF(X70="Fail","Not approved",IF((V70+2*W70+COUNTIF(J70:U70,"Partly"))&lt;Settings!$B$3,"Not approved",IF(OR(X70="Unresolved",W70&gt;=Settings!$B$4),"Find out first",IF(V70&lt;Settings!$B$3,"Not approved",IF(AND(V70&gt;=Settings!$B$2,AND(OR(AND(F70&lt;&gt;"Confidential",F70&lt;&gt;"Restricted"),S70="Yes"),OR(F70&lt;&gt;"Restricted",AND(T70="Yes",U70="Yes")))),"Approve","Approve with limits")))))))</f>
        <v/>
      </c>
      <c r="Z70" s="6">
        <f>IF(Y70="","",IF(Y70="Approve",IF(F70="","[Decide]",F70),IF(Y70="Approve with limits",IF(F70="Public","Public","Internal"),IF(Y70="Not approved","None","[Decide]"))))</f>
        <v/>
      </c>
      <c r="AA70" s="4" t="n"/>
      <c r="AB70" s="4" t="n"/>
      <c r="AC70" s="4" t="n"/>
      <c r="AD70" s="4" t="n"/>
      <c r="AE70" s="4" t="n"/>
      <c r="AF70" s="4" t="n"/>
      <c r="AG70" s="5" t="n"/>
      <c r="AH70" s="4" t="n"/>
    </row>
    <row r="71">
      <c r="A71" s="4" t="n"/>
      <c r="B71" s="4" t="n"/>
      <c r="C71" s="4" t="n"/>
      <c r="D71" s="4" t="n"/>
      <c r="E71" s="4" t="n"/>
      <c r="F71" s="4" t="n"/>
      <c r="G71" s="4" t="n"/>
      <c r="H71" s="5" t="n"/>
      <c r="I71" s="4" t="n"/>
      <c r="J71" s="4" t="n"/>
      <c r="K71" s="4" t="n"/>
      <c r="L71" s="4" t="n"/>
      <c r="M71" s="4" t="n"/>
      <c r="N71" s="4" t="n"/>
      <c r="O71" s="4" t="n"/>
      <c r="P71" s="4" t="n"/>
      <c r="Q71" s="4" t="n"/>
      <c r="R71" s="4" t="n"/>
      <c r="S71" s="4" t="n"/>
      <c r="T71" s="4" t="n"/>
      <c r="U71" s="4" t="n"/>
      <c r="V71" s="6">
        <f>IF(A71="","",COUNTIF(J71:U71,"Yes")*2+COUNTIF(J71:U71,"Partly"))</f>
        <v/>
      </c>
      <c r="W71" s="6">
        <f>IF(A71="","",COUNTIF(J71:U71,"Unknown"))</f>
        <v/>
      </c>
      <c r="X71" s="6">
        <f>IF(OR(A71="",(COUNTIF(J71:U71,"Yes")+COUNTIF(J71:U71,"Partly")+COUNTIF(J71:U71,"No")+COUNTIF(J71:U71,"Unknown"))&lt;12),"",IF(OR(J71="No",L71="No",M71="No"),"Fail",IF(AND(J71="Yes",L71="Yes",M71="Yes"),"Pass","Unresolved")))</f>
        <v/>
      </c>
      <c r="Y71" s="6">
        <f>IF(A71="","",IF((COUNTIF(J71:U71,"Yes")+COUNTIF(J71:U71,"Partly")+COUNTIF(J71:U71,"No")+COUNTIF(J71:U71,"Unknown"))&lt;12,"Incomplete",IF(X71="Fail","Not approved",IF((V71+2*W71+COUNTIF(J71:U71,"Partly"))&lt;Settings!$B$3,"Not approved",IF(OR(X71="Unresolved",W71&gt;=Settings!$B$4),"Find out first",IF(V71&lt;Settings!$B$3,"Not approved",IF(AND(V71&gt;=Settings!$B$2,AND(OR(AND(F71&lt;&gt;"Confidential",F71&lt;&gt;"Restricted"),S71="Yes"),OR(F71&lt;&gt;"Restricted",AND(T71="Yes",U71="Yes")))),"Approve","Approve with limits")))))))</f>
        <v/>
      </c>
      <c r="Z71" s="6">
        <f>IF(Y71="","",IF(Y71="Approve",IF(F71="","[Decide]",F71),IF(Y71="Approve with limits",IF(F71="Public","Public","Internal"),IF(Y71="Not approved","None","[Decide]"))))</f>
        <v/>
      </c>
      <c r="AA71" s="4" t="n"/>
      <c r="AB71" s="4" t="n"/>
      <c r="AC71" s="4" t="n"/>
      <c r="AD71" s="4" t="n"/>
      <c r="AE71" s="4" t="n"/>
      <c r="AF71" s="4" t="n"/>
      <c r="AG71" s="5" t="n"/>
      <c r="AH71" s="4" t="n"/>
    </row>
    <row r="72">
      <c r="A72" s="4" t="n"/>
      <c r="B72" s="4" t="n"/>
      <c r="C72" s="4" t="n"/>
      <c r="D72" s="4" t="n"/>
      <c r="E72" s="4" t="n"/>
      <c r="F72" s="4" t="n"/>
      <c r="G72" s="4" t="n"/>
      <c r="H72" s="5" t="n"/>
      <c r="I72" s="4" t="n"/>
      <c r="J72" s="4" t="n"/>
      <c r="K72" s="4" t="n"/>
      <c r="L72" s="4" t="n"/>
      <c r="M72" s="4" t="n"/>
      <c r="N72" s="4" t="n"/>
      <c r="O72" s="4" t="n"/>
      <c r="P72" s="4" t="n"/>
      <c r="Q72" s="4" t="n"/>
      <c r="R72" s="4" t="n"/>
      <c r="S72" s="4" t="n"/>
      <c r="T72" s="4" t="n"/>
      <c r="U72" s="4" t="n"/>
      <c r="V72" s="6">
        <f>IF(A72="","",COUNTIF(J72:U72,"Yes")*2+COUNTIF(J72:U72,"Partly"))</f>
        <v/>
      </c>
      <c r="W72" s="6">
        <f>IF(A72="","",COUNTIF(J72:U72,"Unknown"))</f>
        <v/>
      </c>
      <c r="X72" s="6">
        <f>IF(OR(A72="",(COUNTIF(J72:U72,"Yes")+COUNTIF(J72:U72,"Partly")+COUNTIF(J72:U72,"No")+COUNTIF(J72:U72,"Unknown"))&lt;12),"",IF(OR(J72="No",L72="No",M72="No"),"Fail",IF(AND(J72="Yes",L72="Yes",M72="Yes"),"Pass","Unresolved")))</f>
        <v/>
      </c>
      <c r="Y72" s="6">
        <f>IF(A72="","",IF((COUNTIF(J72:U72,"Yes")+COUNTIF(J72:U72,"Partly")+COUNTIF(J72:U72,"No")+COUNTIF(J72:U72,"Unknown"))&lt;12,"Incomplete",IF(X72="Fail","Not approved",IF((V72+2*W72+COUNTIF(J72:U72,"Partly"))&lt;Settings!$B$3,"Not approved",IF(OR(X72="Unresolved",W72&gt;=Settings!$B$4),"Find out first",IF(V72&lt;Settings!$B$3,"Not approved",IF(AND(V72&gt;=Settings!$B$2,AND(OR(AND(F72&lt;&gt;"Confidential",F72&lt;&gt;"Restricted"),S72="Yes"),OR(F72&lt;&gt;"Restricted",AND(T72="Yes",U72="Yes")))),"Approve","Approve with limits")))))))</f>
        <v/>
      </c>
      <c r="Z72" s="6">
        <f>IF(Y72="","",IF(Y72="Approve",IF(F72="","[Decide]",F72),IF(Y72="Approve with limits",IF(F72="Public","Public","Internal"),IF(Y72="Not approved","None","[Decide]"))))</f>
        <v/>
      </c>
      <c r="AA72" s="4" t="n"/>
      <c r="AB72" s="4" t="n"/>
      <c r="AC72" s="4" t="n"/>
      <c r="AD72" s="4" t="n"/>
      <c r="AE72" s="4" t="n"/>
      <c r="AF72" s="4" t="n"/>
      <c r="AG72" s="5" t="n"/>
      <c r="AH72" s="4" t="n"/>
    </row>
    <row r="73">
      <c r="A73" s="4" t="n"/>
      <c r="B73" s="4" t="n"/>
      <c r="C73" s="4" t="n"/>
      <c r="D73" s="4" t="n"/>
      <c r="E73" s="4" t="n"/>
      <c r="F73" s="4" t="n"/>
      <c r="G73" s="4" t="n"/>
      <c r="H73" s="5" t="n"/>
      <c r="I73" s="4" t="n"/>
      <c r="J73" s="4" t="n"/>
      <c r="K73" s="4" t="n"/>
      <c r="L73" s="4" t="n"/>
      <c r="M73" s="4" t="n"/>
      <c r="N73" s="4" t="n"/>
      <c r="O73" s="4" t="n"/>
      <c r="P73" s="4" t="n"/>
      <c r="Q73" s="4" t="n"/>
      <c r="R73" s="4" t="n"/>
      <c r="S73" s="4" t="n"/>
      <c r="T73" s="4" t="n"/>
      <c r="U73" s="4" t="n"/>
      <c r="V73" s="6">
        <f>IF(A73="","",COUNTIF(J73:U73,"Yes")*2+COUNTIF(J73:U73,"Partly"))</f>
        <v/>
      </c>
      <c r="W73" s="6">
        <f>IF(A73="","",COUNTIF(J73:U73,"Unknown"))</f>
        <v/>
      </c>
      <c r="X73" s="6">
        <f>IF(OR(A73="",(COUNTIF(J73:U73,"Yes")+COUNTIF(J73:U73,"Partly")+COUNTIF(J73:U73,"No")+COUNTIF(J73:U73,"Unknown"))&lt;12),"",IF(OR(J73="No",L73="No",M73="No"),"Fail",IF(AND(J73="Yes",L73="Yes",M73="Yes"),"Pass","Unresolved")))</f>
        <v/>
      </c>
      <c r="Y73" s="6">
        <f>IF(A73="","",IF((COUNTIF(J73:U73,"Yes")+COUNTIF(J73:U73,"Partly")+COUNTIF(J73:U73,"No")+COUNTIF(J73:U73,"Unknown"))&lt;12,"Incomplete",IF(X73="Fail","Not approved",IF((V73+2*W73+COUNTIF(J73:U73,"Partly"))&lt;Settings!$B$3,"Not approved",IF(OR(X73="Unresolved",W73&gt;=Settings!$B$4),"Find out first",IF(V73&lt;Settings!$B$3,"Not approved",IF(AND(V73&gt;=Settings!$B$2,AND(OR(AND(F73&lt;&gt;"Confidential",F73&lt;&gt;"Restricted"),S73="Yes"),OR(F73&lt;&gt;"Restricted",AND(T73="Yes",U73="Yes")))),"Approve","Approve with limits")))))))</f>
        <v/>
      </c>
      <c r="Z73" s="6">
        <f>IF(Y73="","",IF(Y73="Approve",IF(F73="","[Decide]",F73),IF(Y73="Approve with limits",IF(F73="Public","Public","Internal"),IF(Y73="Not approved","None","[Decide]"))))</f>
        <v/>
      </c>
      <c r="AA73" s="4" t="n"/>
      <c r="AB73" s="4" t="n"/>
      <c r="AC73" s="4" t="n"/>
      <c r="AD73" s="4" t="n"/>
      <c r="AE73" s="4" t="n"/>
      <c r="AF73" s="4" t="n"/>
      <c r="AG73" s="5" t="n"/>
      <c r="AH73" s="4" t="n"/>
    </row>
    <row r="74">
      <c r="A74" s="4" t="n"/>
      <c r="B74" s="4" t="n"/>
      <c r="C74" s="4" t="n"/>
      <c r="D74" s="4" t="n"/>
      <c r="E74" s="4" t="n"/>
      <c r="F74" s="4" t="n"/>
      <c r="G74" s="4" t="n"/>
      <c r="H74" s="5" t="n"/>
      <c r="I74" s="4" t="n"/>
      <c r="J74" s="4" t="n"/>
      <c r="K74" s="4" t="n"/>
      <c r="L74" s="4" t="n"/>
      <c r="M74" s="4" t="n"/>
      <c r="N74" s="4" t="n"/>
      <c r="O74" s="4" t="n"/>
      <c r="P74" s="4" t="n"/>
      <c r="Q74" s="4" t="n"/>
      <c r="R74" s="4" t="n"/>
      <c r="S74" s="4" t="n"/>
      <c r="T74" s="4" t="n"/>
      <c r="U74" s="4" t="n"/>
      <c r="V74" s="6">
        <f>IF(A74="","",COUNTIF(J74:U74,"Yes")*2+COUNTIF(J74:U74,"Partly"))</f>
        <v/>
      </c>
      <c r="W74" s="6">
        <f>IF(A74="","",COUNTIF(J74:U74,"Unknown"))</f>
        <v/>
      </c>
      <c r="X74" s="6">
        <f>IF(OR(A74="",(COUNTIF(J74:U74,"Yes")+COUNTIF(J74:U74,"Partly")+COUNTIF(J74:U74,"No")+COUNTIF(J74:U74,"Unknown"))&lt;12),"",IF(OR(J74="No",L74="No",M74="No"),"Fail",IF(AND(J74="Yes",L74="Yes",M74="Yes"),"Pass","Unresolved")))</f>
        <v/>
      </c>
      <c r="Y74" s="6">
        <f>IF(A74="","",IF((COUNTIF(J74:U74,"Yes")+COUNTIF(J74:U74,"Partly")+COUNTIF(J74:U74,"No")+COUNTIF(J74:U74,"Unknown"))&lt;12,"Incomplete",IF(X74="Fail","Not approved",IF((V74+2*W74+COUNTIF(J74:U74,"Partly"))&lt;Settings!$B$3,"Not approved",IF(OR(X74="Unresolved",W74&gt;=Settings!$B$4),"Find out first",IF(V74&lt;Settings!$B$3,"Not approved",IF(AND(V74&gt;=Settings!$B$2,AND(OR(AND(F74&lt;&gt;"Confidential",F74&lt;&gt;"Restricted"),S74="Yes"),OR(F74&lt;&gt;"Restricted",AND(T74="Yes",U74="Yes")))),"Approve","Approve with limits")))))))</f>
        <v/>
      </c>
      <c r="Z74" s="6">
        <f>IF(Y74="","",IF(Y74="Approve",IF(F74="","[Decide]",F74),IF(Y74="Approve with limits",IF(F74="Public","Public","Internal"),IF(Y74="Not approved","None","[Decide]"))))</f>
        <v/>
      </c>
      <c r="AA74" s="4" t="n"/>
      <c r="AB74" s="4" t="n"/>
      <c r="AC74" s="4" t="n"/>
      <c r="AD74" s="4" t="n"/>
      <c r="AE74" s="4" t="n"/>
      <c r="AF74" s="4" t="n"/>
      <c r="AG74" s="5" t="n"/>
      <c r="AH74" s="4" t="n"/>
    </row>
    <row r="75">
      <c r="A75" s="4" t="n"/>
      <c r="B75" s="4" t="n"/>
      <c r="C75" s="4" t="n"/>
      <c r="D75" s="4" t="n"/>
      <c r="E75" s="4" t="n"/>
      <c r="F75" s="4" t="n"/>
      <c r="G75" s="4" t="n"/>
      <c r="H75" s="5" t="n"/>
      <c r="I75" s="4" t="n"/>
      <c r="J75" s="4" t="n"/>
      <c r="K75" s="4" t="n"/>
      <c r="L75" s="4" t="n"/>
      <c r="M75" s="4" t="n"/>
      <c r="N75" s="4" t="n"/>
      <c r="O75" s="4" t="n"/>
      <c r="P75" s="4" t="n"/>
      <c r="Q75" s="4" t="n"/>
      <c r="R75" s="4" t="n"/>
      <c r="S75" s="4" t="n"/>
      <c r="T75" s="4" t="n"/>
      <c r="U75" s="4" t="n"/>
      <c r="V75" s="6">
        <f>IF(A75="","",COUNTIF(J75:U75,"Yes")*2+COUNTIF(J75:U75,"Partly"))</f>
        <v/>
      </c>
      <c r="W75" s="6">
        <f>IF(A75="","",COUNTIF(J75:U75,"Unknown"))</f>
        <v/>
      </c>
      <c r="X75" s="6">
        <f>IF(OR(A75="",(COUNTIF(J75:U75,"Yes")+COUNTIF(J75:U75,"Partly")+COUNTIF(J75:U75,"No")+COUNTIF(J75:U75,"Unknown"))&lt;12),"",IF(OR(J75="No",L75="No",M75="No"),"Fail",IF(AND(J75="Yes",L75="Yes",M75="Yes"),"Pass","Unresolved")))</f>
        <v/>
      </c>
      <c r="Y75" s="6">
        <f>IF(A75="","",IF((COUNTIF(J75:U75,"Yes")+COUNTIF(J75:U75,"Partly")+COUNTIF(J75:U75,"No")+COUNTIF(J75:U75,"Unknown"))&lt;12,"Incomplete",IF(X75="Fail","Not approved",IF((V75+2*W75+COUNTIF(J75:U75,"Partly"))&lt;Settings!$B$3,"Not approved",IF(OR(X75="Unresolved",W75&gt;=Settings!$B$4),"Find out first",IF(V75&lt;Settings!$B$3,"Not approved",IF(AND(V75&gt;=Settings!$B$2,AND(OR(AND(F75&lt;&gt;"Confidential",F75&lt;&gt;"Restricted"),S75="Yes"),OR(F75&lt;&gt;"Restricted",AND(T75="Yes",U75="Yes")))),"Approve","Approve with limits")))))))</f>
        <v/>
      </c>
      <c r="Z75" s="6">
        <f>IF(Y75="","",IF(Y75="Approve",IF(F75="","[Decide]",F75),IF(Y75="Approve with limits",IF(F75="Public","Public","Internal"),IF(Y75="Not approved","None","[Decide]"))))</f>
        <v/>
      </c>
      <c r="AA75" s="4" t="n"/>
      <c r="AB75" s="4" t="n"/>
      <c r="AC75" s="4" t="n"/>
      <c r="AD75" s="4" t="n"/>
      <c r="AE75" s="4" t="n"/>
      <c r="AF75" s="4" t="n"/>
      <c r="AG75" s="5" t="n"/>
      <c r="AH75" s="4" t="n"/>
    </row>
    <row r="76">
      <c r="A76" s="4" t="n"/>
      <c r="B76" s="4" t="n"/>
      <c r="C76" s="4" t="n"/>
      <c r="D76" s="4" t="n"/>
      <c r="E76" s="4" t="n"/>
      <c r="F76" s="4" t="n"/>
      <c r="G76" s="4" t="n"/>
      <c r="H76" s="5" t="n"/>
      <c r="I76" s="4" t="n"/>
      <c r="J76" s="4" t="n"/>
      <c r="K76" s="4" t="n"/>
      <c r="L76" s="4" t="n"/>
      <c r="M76" s="4" t="n"/>
      <c r="N76" s="4" t="n"/>
      <c r="O76" s="4" t="n"/>
      <c r="P76" s="4" t="n"/>
      <c r="Q76" s="4" t="n"/>
      <c r="R76" s="4" t="n"/>
      <c r="S76" s="4" t="n"/>
      <c r="T76" s="4" t="n"/>
      <c r="U76" s="4" t="n"/>
      <c r="V76" s="6">
        <f>IF(A76="","",COUNTIF(J76:U76,"Yes")*2+COUNTIF(J76:U76,"Partly"))</f>
        <v/>
      </c>
      <c r="W76" s="6">
        <f>IF(A76="","",COUNTIF(J76:U76,"Unknown"))</f>
        <v/>
      </c>
      <c r="X76" s="6">
        <f>IF(OR(A76="",(COUNTIF(J76:U76,"Yes")+COUNTIF(J76:U76,"Partly")+COUNTIF(J76:U76,"No")+COUNTIF(J76:U76,"Unknown"))&lt;12),"",IF(OR(J76="No",L76="No",M76="No"),"Fail",IF(AND(J76="Yes",L76="Yes",M76="Yes"),"Pass","Unresolved")))</f>
        <v/>
      </c>
      <c r="Y76" s="6">
        <f>IF(A76="","",IF((COUNTIF(J76:U76,"Yes")+COUNTIF(J76:U76,"Partly")+COUNTIF(J76:U76,"No")+COUNTIF(J76:U76,"Unknown"))&lt;12,"Incomplete",IF(X76="Fail","Not approved",IF((V76+2*W76+COUNTIF(J76:U76,"Partly"))&lt;Settings!$B$3,"Not approved",IF(OR(X76="Unresolved",W76&gt;=Settings!$B$4),"Find out first",IF(V76&lt;Settings!$B$3,"Not approved",IF(AND(V76&gt;=Settings!$B$2,AND(OR(AND(F76&lt;&gt;"Confidential",F76&lt;&gt;"Restricted"),S76="Yes"),OR(F76&lt;&gt;"Restricted",AND(T76="Yes",U76="Yes")))),"Approve","Approve with limits")))))))</f>
        <v/>
      </c>
      <c r="Z76" s="6">
        <f>IF(Y76="","",IF(Y76="Approve",IF(F76="","[Decide]",F76),IF(Y76="Approve with limits",IF(F76="Public","Public","Internal"),IF(Y76="Not approved","None","[Decide]"))))</f>
        <v/>
      </c>
      <c r="AA76" s="4" t="n"/>
      <c r="AB76" s="4" t="n"/>
      <c r="AC76" s="4" t="n"/>
      <c r="AD76" s="4" t="n"/>
      <c r="AE76" s="4" t="n"/>
      <c r="AF76" s="4" t="n"/>
      <c r="AG76" s="5" t="n"/>
      <c r="AH76" s="4" t="n"/>
    </row>
    <row r="77">
      <c r="A77" s="4" t="n"/>
      <c r="B77" s="4" t="n"/>
      <c r="C77" s="4" t="n"/>
      <c r="D77" s="4" t="n"/>
      <c r="E77" s="4" t="n"/>
      <c r="F77" s="4" t="n"/>
      <c r="G77" s="4" t="n"/>
      <c r="H77" s="5" t="n"/>
      <c r="I77" s="4" t="n"/>
      <c r="J77" s="4" t="n"/>
      <c r="K77" s="4" t="n"/>
      <c r="L77" s="4" t="n"/>
      <c r="M77" s="4" t="n"/>
      <c r="N77" s="4" t="n"/>
      <c r="O77" s="4" t="n"/>
      <c r="P77" s="4" t="n"/>
      <c r="Q77" s="4" t="n"/>
      <c r="R77" s="4" t="n"/>
      <c r="S77" s="4" t="n"/>
      <c r="T77" s="4" t="n"/>
      <c r="U77" s="4" t="n"/>
      <c r="V77" s="6">
        <f>IF(A77="","",COUNTIF(J77:U77,"Yes")*2+COUNTIF(J77:U77,"Partly"))</f>
        <v/>
      </c>
      <c r="W77" s="6">
        <f>IF(A77="","",COUNTIF(J77:U77,"Unknown"))</f>
        <v/>
      </c>
      <c r="X77" s="6">
        <f>IF(OR(A77="",(COUNTIF(J77:U77,"Yes")+COUNTIF(J77:U77,"Partly")+COUNTIF(J77:U77,"No")+COUNTIF(J77:U77,"Unknown"))&lt;12),"",IF(OR(J77="No",L77="No",M77="No"),"Fail",IF(AND(J77="Yes",L77="Yes",M77="Yes"),"Pass","Unresolved")))</f>
        <v/>
      </c>
      <c r="Y77" s="6">
        <f>IF(A77="","",IF((COUNTIF(J77:U77,"Yes")+COUNTIF(J77:U77,"Partly")+COUNTIF(J77:U77,"No")+COUNTIF(J77:U77,"Unknown"))&lt;12,"Incomplete",IF(X77="Fail","Not approved",IF((V77+2*W77+COUNTIF(J77:U77,"Partly"))&lt;Settings!$B$3,"Not approved",IF(OR(X77="Unresolved",W77&gt;=Settings!$B$4),"Find out first",IF(V77&lt;Settings!$B$3,"Not approved",IF(AND(V77&gt;=Settings!$B$2,AND(OR(AND(F77&lt;&gt;"Confidential",F77&lt;&gt;"Restricted"),S77="Yes"),OR(F77&lt;&gt;"Restricted",AND(T77="Yes",U77="Yes")))),"Approve","Approve with limits")))))))</f>
        <v/>
      </c>
      <c r="Z77" s="6">
        <f>IF(Y77="","",IF(Y77="Approve",IF(F77="","[Decide]",F77),IF(Y77="Approve with limits",IF(F77="Public","Public","Internal"),IF(Y77="Not approved","None","[Decide]"))))</f>
        <v/>
      </c>
      <c r="AA77" s="4" t="n"/>
      <c r="AB77" s="4" t="n"/>
      <c r="AC77" s="4" t="n"/>
      <c r="AD77" s="4" t="n"/>
      <c r="AE77" s="4" t="n"/>
      <c r="AF77" s="4" t="n"/>
      <c r="AG77" s="5" t="n"/>
      <c r="AH77" s="4" t="n"/>
    </row>
    <row r="78">
      <c r="A78" s="4" t="n"/>
      <c r="B78" s="4" t="n"/>
      <c r="C78" s="4" t="n"/>
      <c r="D78" s="4" t="n"/>
      <c r="E78" s="4" t="n"/>
      <c r="F78" s="4" t="n"/>
      <c r="G78" s="4" t="n"/>
      <c r="H78" s="5" t="n"/>
      <c r="I78" s="4" t="n"/>
      <c r="J78" s="4" t="n"/>
      <c r="K78" s="4" t="n"/>
      <c r="L78" s="4" t="n"/>
      <c r="M78" s="4" t="n"/>
      <c r="N78" s="4" t="n"/>
      <c r="O78" s="4" t="n"/>
      <c r="P78" s="4" t="n"/>
      <c r="Q78" s="4" t="n"/>
      <c r="R78" s="4" t="n"/>
      <c r="S78" s="4" t="n"/>
      <c r="T78" s="4" t="n"/>
      <c r="U78" s="4" t="n"/>
      <c r="V78" s="6">
        <f>IF(A78="","",COUNTIF(J78:U78,"Yes")*2+COUNTIF(J78:U78,"Partly"))</f>
        <v/>
      </c>
      <c r="W78" s="6">
        <f>IF(A78="","",COUNTIF(J78:U78,"Unknown"))</f>
        <v/>
      </c>
      <c r="X78" s="6">
        <f>IF(OR(A78="",(COUNTIF(J78:U78,"Yes")+COUNTIF(J78:U78,"Partly")+COUNTIF(J78:U78,"No")+COUNTIF(J78:U78,"Unknown"))&lt;12),"",IF(OR(J78="No",L78="No",M78="No"),"Fail",IF(AND(J78="Yes",L78="Yes",M78="Yes"),"Pass","Unresolved")))</f>
        <v/>
      </c>
      <c r="Y78" s="6">
        <f>IF(A78="","",IF((COUNTIF(J78:U78,"Yes")+COUNTIF(J78:U78,"Partly")+COUNTIF(J78:U78,"No")+COUNTIF(J78:U78,"Unknown"))&lt;12,"Incomplete",IF(X78="Fail","Not approved",IF((V78+2*W78+COUNTIF(J78:U78,"Partly"))&lt;Settings!$B$3,"Not approved",IF(OR(X78="Unresolved",W78&gt;=Settings!$B$4),"Find out first",IF(V78&lt;Settings!$B$3,"Not approved",IF(AND(V78&gt;=Settings!$B$2,AND(OR(AND(F78&lt;&gt;"Confidential",F78&lt;&gt;"Restricted"),S78="Yes"),OR(F78&lt;&gt;"Restricted",AND(T78="Yes",U78="Yes")))),"Approve","Approve with limits")))))))</f>
        <v/>
      </c>
      <c r="Z78" s="6">
        <f>IF(Y78="","",IF(Y78="Approve",IF(F78="","[Decide]",F78),IF(Y78="Approve with limits",IF(F78="Public","Public","Internal"),IF(Y78="Not approved","None","[Decide]"))))</f>
        <v/>
      </c>
      <c r="AA78" s="4" t="n"/>
      <c r="AB78" s="4" t="n"/>
      <c r="AC78" s="4" t="n"/>
      <c r="AD78" s="4" t="n"/>
      <c r="AE78" s="4" t="n"/>
      <c r="AF78" s="4" t="n"/>
      <c r="AG78" s="5" t="n"/>
      <c r="AH78" s="4" t="n"/>
    </row>
    <row r="79">
      <c r="A79" s="4" t="n"/>
      <c r="B79" s="4" t="n"/>
      <c r="C79" s="4" t="n"/>
      <c r="D79" s="4" t="n"/>
      <c r="E79" s="4" t="n"/>
      <c r="F79" s="4" t="n"/>
      <c r="G79" s="4" t="n"/>
      <c r="H79" s="5" t="n"/>
      <c r="I79" s="4" t="n"/>
      <c r="J79" s="4" t="n"/>
      <c r="K79" s="4" t="n"/>
      <c r="L79" s="4" t="n"/>
      <c r="M79" s="4" t="n"/>
      <c r="N79" s="4" t="n"/>
      <c r="O79" s="4" t="n"/>
      <c r="P79" s="4" t="n"/>
      <c r="Q79" s="4" t="n"/>
      <c r="R79" s="4" t="n"/>
      <c r="S79" s="4" t="n"/>
      <c r="T79" s="4" t="n"/>
      <c r="U79" s="4" t="n"/>
      <c r="V79" s="6">
        <f>IF(A79="","",COUNTIF(J79:U79,"Yes")*2+COUNTIF(J79:U79,"Partly"))</f>
        <v/>
      </c>
      <c r="W79" s="6">
        <f>IF(A79="","",COUNTIF(J79:U79,"Unknown"))</f>
        <v/>
      </c>
      <c r="X79" s="6">
        <f>IF(OR(A79="",(COUNTIF(J79:U79,"Yes")+COUNTIF(J79:U79,"Partly")+COUNTIF(J79:U79,"No")+COUNTIF(J79:U79,"Unknown"))&lt;12),"",IF(OR(J79="No",L79="No",M79="No"),"Fail",IF(AND(J79="Yes",L79="Yes",M79="Yes"),"Pass","Unresolved")))</f>
        <v/>
      </c>
      <c r="Y79" s="6">
        <f>IF(A79="","",IF((COUNTIF(J79:U79,"Yes")+COUNTIF(J79:U79,"Partly")+COUNTIF(J79:U79,"No")+COUNTIF(J79:U79,"Unknown"))&lt;12,"Incomplete",IF(X79="Fail","Not approved",IF((V79+2*W79+COUNTIF(J79:U79,"Partly"))&lt;Settings!$B$3,"Not approved",IF(OR(X79="Unresolved",W79&gt;=Settings!$B$4),"Find out first",IF(V79&lt;Settings!$B$3,"Not approved",IF(AND(V79&gt;=Settings!$B$2,AND(OR(AND(F79&lt;&gt;"Confidential",F79&lt;&gt;"Restricted"),S79="Yes"),OR(F79&lt;&gt;"Restricted",AND(T79="Yes",U79="Yes")))),"Approve","Approve with limits")))))))</f>
        <v/>
      </c>
      <c r="Z79" s="6">
        <f>IF(Y79="","",IF(Y79="Approve",IF(F79="","[Decide]",F79),IF(Y79="Approve with limits",IF(F79="Public","Public","Internal"),IF(Y79="Not approved","None","[Decide]"))))</f>
        <v/>
      </c>
      <c r="AA79" s="4" t="n"/>
      <c r="AB79" s="4" t="n"/>
      <c r="AC79" s="4" t="n"/>
      <c r="AD79" s="4" t="n"/>
      <c r="AE79" s="4" t="n"/>
      <c r="AF79" s="4" t="n"/>
      <c r="AG79" s="5" t="n"/>
      <c r="AH79" s="4" t="n"/>
    </row>
    <row r="80">
      <c r="A80" s="4" t="n"/>
      <c r="B80" s="4" t="n"/>
      <c r="C80" s="4" t="n"/>
      <c r="D80" s="4" t="n"/>
      <c r="E80" s="4" t="n"/>
      <c r="F80" s="4" t="n"/>
      <c r="G80" s="4" t="n"/>
      <c r="H80" s="5" t="n"/>
      <c r="I80" s="4" t="n"/>
      <c r="J80" s="4" t="n"/>
      <c r="K80" s="4" t="n"/>
      <c r="L80" s="4" t="n"/>
      <c r="M80" s="4" t="n"/>
      <c r="N80" s="4" t="n"/>
      <c r="O80" s="4" t="n"/>
      <c r="P80" s="4" t="n"/>
      <c r="Q80" s="4" t="n"/>
      <c r="R80" s="4" t="n"/>
      <c r="S80" s="4" t="n"/>
      <c r="T80" s="4" t="n"/>
      <c r="U80" s="4" t="n"/>
      <c r="V80" s="6">
        <f>IF(A80="","",COUNTIF(J80:U80,"Yes")*2+COUNTIF(J80:U80,"Partly"))</f>
        <v/>
      </c>
      <c r="W80" s="6">
        <f>IF(A80="","",COUNTIF(J80:U80,"Unknown"))</f>
        <v/>
      </c>
      <c r="X80" s="6">
        <f>IF(OR(A80="",(COUNTIF(J80:U80,"Yes")+COUNTIF(J80:U80,"Partly")+COUNTIF(J80:U80,"No")+COUNTIF(J80:U80,"Unknown"))&lt;12),"",IF(OR(J80="No",L80="No",M80="No"),"Fail",IF(AND(J80="Yes",L80="Yes",M80="Yes"),"Pass","Unresolved")))</f>
        <v/>
      </c>
      <c r="Y80" s="6">
        <f>IF(A80="","",IF((COUNTIF(J80:U80,"Yes")+COUNTIF(J80:U80,"Partly")+COUNTIF(J80:U80,"No")+COUNTIF(J80:U80,"Unknown"))&lt;12,"Incomplete",IF(X80="Fail","Not approved",IF((V80+2*W80+COUNTIF(J80:U80,"Partly"))&lt;Settings!$B$3,"Not approved",IF(OR(X80="Unresolved",W80&gt;=Settings!$B$4),"Find out first",IF(V80&lt;Settings!$B$3,"Not approved",IF(AND(V80&gt;=Settings!$B$2,AND(OR(AND(F80&lt;&gt;"Confidential",F80&lt;&gt;"Restricted"),S80="Yes"),OR(F80&lt;&gt;"Restricted",AND(T80="Yes",U80="Yes")))),"Approve","Approve with limits")))))))</f>
        <v/>
      </c>
      <c r="Z80" s="6">
        <f>IF(Y80="","",IF(Y80="Approve",IF(F80="","[Decide]",F80),IF(Y80="Approve with limits",IF(F80="Public","Public","Internal"),IF(Y80="Not approved","None","[Decide]"))))</f>
        <v/>
      </c>
      <c r="AA80" s="4" t="n"/>
      <c r="AB80" s="4" t="n"/>
      <c r="AC80" s="4" t="n"/>
      <c r="AD80" s="4" t="n"/>
      <c r="AE80" s="4" t="n"/>
      <c r="AF80" s="4" t="n"/>
      <c r="AG80" s="5" t="n"/>
      <c r="AH80" s="4" t="n"/>
    </row>
    <row r="81">
      <c r="A81" s="4" t="n"/>
      <c r="B81" s="4" t="n"/>
      <c r="C81" s="4" t="n"/>
      <c r="D81" s="4" t="n"/>
      <c r="E81" s="4" t="n"/>
      <c r="F81" s="4" t="n"/>
      <c r="G81" s="4" t="n"/>
      <c r="H81" s="5" t="n"/>
      <c r="I81" s="4" t="n"/>
      <c r="J81" s="4" t="n"/>
      <c r="K81" s="4" t="n"/>
      <c r="L81" s="4" t="n"/>
      <c r="M81" s="4" t="n"/>
      <c r="N81" s="4" t="n"/>
      <c r="O81" s="4" t="n"/>
      <c r="P81" s="4" t="n"/>
      <c r="Q81" s="4" t="n"/>
      <c r="R81" s="4" t="n"/>
      <c r="S81" s="4" t="n"/>
      <c r="T81" s="4" t="n"/>
      <c r="U81" s="4" t="n"/>
      <c r="V81" s="6">
        <f>IF(A81="","",COUNTIF(J81:U81,"Yes")*2+COUNTIF(J81:U81,"Partly"))</f>
        <v/>
      </c>
      <c r="W81" s="6">
        <f>IF(A81="","",COUNTIF(J81:U81,"Unknown"))</f>
        <v/>
      </c>
      <c r="X81" s="6">
        <f>IF(OR(A81="",(COUNTIF(J81:U81,"Yes")+COUNTIF(J81:U81,"Partly")+COUNTIF(J81:U81,"No")+COUNTIF(J81:U81,"Unknown"))&lt;12),"",IF(OR(J81="No",L81="No",M81="No"),"Fail",IF(AND(J81="Yes",L81="Yes",M81="Yes"),"Pass","Unresolved")))</f>
        <v/>
      </c>
      <c r="Y81" s="6">
        <f>IF(A81="","",IF((COUNTIF(J81:U81,"Yes")+COUNTIF(J81:U81,"Partly")+COUNTIF(J81:U81,"No")+COUNTIF(J81:U81,"Unknown"))&lt;12,"Incomplete",IF(X81="Fail","Not approved",IF((V81+2*W81+COUNTIF(J81:U81,"Partly"))&lt;Settings!$B$3,"Not approved",IF(OR(X81="Unresolved",W81&gt;=Settings!$B$4),"Find out first",IF(V81&lt;Settings!$B$3,"Not approved",IF(AND(V81&gt;=Settings!$B$2,AND(OR(AND(F81&lt;&gt;"Confidential",F81&lt;&gt;"Restricted"),S81="Yes"),OR(F81&lt;&gt;"Restricted",AND(T81="Yes",U81="Yes")))),"Approve","Approve with limits")))))))</f>
        <v/>
      </c>
      <c r="Z81" s="6">
        <f>IF(Y81="","",IF(Y81="Approve",IF(F81="","[Decide]",F81),IF(Y81="Approve with limits",IF(F81="Public","Public","Internal"),IF(Y81="Not approved","None","[Decide]"))))</f>
        <v/>
      </c>
      <c r="AA81" s="4" t="n"/>
      <c r="AB81" s="4" t="n"/>
      <c r="AC81" s="4" t="n"/>
      <c r="AD81" s="4" t="n"/>
      <c r="AE81" s="4" t="n"/>
      <c r="AF81" s="4" t="n"/>
      <c r="AG81" s="5" t="n"/>
      <c r="AH81" s="4" t="n"/>
    </row>
    <row r="82">
      <c r="A82" s="4" t="n"/>
      <c r="B82" s="4" t="n"/>
      <c r="C82" s="4" t="n"/>
      <c r="D82" s="4" t="n"/>
      <c r="E82" s="4" t="n"/>
      <c r="F82" s="4" t="n"/>
      <c r="G82" s="4" t="n"/>
      <c r="H82" s="5" t="n"/>
      <c r="I82" s="4" t="n"/>
      <c r="J82" s="4" t="n"/>
      <c r="K82" s="4" t="n"/>
      <c r="L82" s="4" t="n"/>
      <c r="M82" s="4" t="n"/>
      <c r="N82" s="4" t="n"/>
      <c r="O82" s="4" t="n"/>
      <c r="P82" s="4" t="n"/>
      <c r="Q82" s="4" t="n"/>
      <c r="R82" s="4" t="n"/>
      <c r="S82" s="4" t="n"/>
      <c r="T82" s="4" t="n"/>
      <c r="U82" s="4" t="n"/>
      <c r="V82" s="6">
        <f>IF(A82="","",COUNTIF(J82:U82,"Yes")*2+COUNTIF(J82:U82,"Partly"))</f>
        <v/>
      </c>
      <c r="W82" s="6">
        <f>IF(A82="","",COUNTIF(J82:U82,"Unknown"))</f>
        <v/>
      </c>
      <c r="X82" s="6">
        <f>IF(OR(A82="",(COUNTIF(J82:U82,"Yes")+COUNTIF(J82:U82,"Partly")+COUNTIF(J82:U82,"No")+COUNTIF(J82:U82,"Unknown"))&lt;12),"",IF(OR(J82="No",L82="No",M82="No"),"Fail",IF(AND(J82="Yes",L82="Yes",M82="Yes"),"Pass","Unresolved")))</f>
        <v/>
      </c>
      <c r="Y82" s="6">
        <f>IF(A82="","",IF((COUNTIF(J82:U82,"Yes")+COUNTIF(J82:U82,"Partly")+COUNTIF(J82:U82,"No")+COUNTIF(J82:U82,"Unknown"))&lt;12,"Incomplete",IF(X82="Fail","Not approved",IF((V82+2*W82+COUNTIF(J82:U82,"Partly"))&lt;Settings!$B$3,"Not approved",IF(OR(X82="Unresolved",W82&gt;=Settings!$B$4),"Find out first",IF(V82&lt;Settings!$B$3,"Not approved",IF(AND(V82&gt;=Settings!$B$2,AND(OR(AND(F82&lt;&gt;"Confidential",F82&lt;&gt;"Restricted"),S82="Yes"),OR(F82&lt;&gt;"Restricted",AND(T82="Yes",U82="Yes")))),"Approve","Approve with limits")))))))</f>
        <v/>
      </c>
      <c r="Z82" s="6">
        <f>IF(Y82="","",IF(Y82="Approve",IF(F82="","[Decide]",F82),IF(Y82="Approve with limits",IF(F82="Public","Public","Internal"),IF(Y82="Not approved","None","[Decide]"))))</f>
        <v/>
      </c>
      <c r="AA82" s="4" t="n"/>
      <c r="AB82" s="4" t="n"/>
      <c r="AC82" s="4" t="n"/>
      <c r="AD82" s="4" t="n"/>
      <c r="AE82" s="4" t="n"/>
      <c r="AF82" s="4" t="n"/>
      <c r="AG82" s="5" t="n"/>
      <c r="AH82" s="4" t="n"/>
    </row>
    <row r="83">
      <c r="A83" s="4" t="n"/>
      <c r="B83" s="4" t="n"/>
      <c r="C83" s="4" t="n"/>
      <c r="D83" s="4" t="n"/>
      <c r="E83" s="4" t="n"/>
      <c r="F83" s="4" t="n"/>
      <c r="G83" s="4" t="n"/>
      <c r="H83" s="5" t="n"/>
      <c r="I83" s="4" t="n"/>
      <c r="J83" s="4" t="n"/>
      <c r="K83" s="4" t="n"/>
      <c r="L83" s="4" t="n"/>
      <c r="M83" s="4" t="n"/>
      <c r="N83" s="4" t="n"/>
      <c r="O83" s="4" t="n"/>
      <c r="P83" s="4" t="n"/>
      <c r="Q83" s="4" t="n"/>
      <c r="R83" s="4" t="n"/>
      <c r="S83" s="4" t="n"/>
      <c r="T83" s="4" t="n"/>
      <c r="U83" s="4" t="n"/>
      <c r="V83" s="6">
        <f>IF(A83="","",COUNTIF(J83:U83,"Yes")*2+COUNTIF(J83:U83,"Partly"))</f>
        <v/>
      </c>
      <c r="W83" s="6">
        <f>IF(A83="","",COUNTIF(J83:U83,"Unknown"))</f>
        <v/>
      </c>
      <c r="X83" s="6">
        <f>IF(OR(A83="",(COUNTIF(J83:U83,"Yes")+COUNTIF(J83:U83,"Partly")+COUNTIF(J83:U83,"No")+COUNTIF(J83:U83,"Unknown"))&lt;12),"",IF(OR(J83="No",L83="No",M83="No"),"Fail",IF(AND(J83="Yes",L83="Yes",M83="Yes"),"Pass","Unresolved")))</f>
        <v/>
      </c>
      <c r="Y83" s="6">
        <f>IF(A83="","",IF((COUNTIF(J83:U83,"Yes")+COUNTIF(J83:U83,"Partly")+COUNTIF(J83:U83,"No")+COUNTIF(J83:U83,"Unknown"))&lt;12,"Incomplete",IF(X83="Fail","Not approved",IF((V83+2*W83+COUNTIF(J83:U83,"Partly"))&lt;Settings!$B$3,"Not approved",IF(OR(X83="Unresolved",W83&gt;=Settings!$B$4),"Find out first",IF(V83&lt;Settings!$B$3,"Not approved",IF(AND(V83&gt;=Settings!$B$2,AND(OR(AND(F83&lt;&gt;"Confidential",F83&lt;&gt;"Restricted"),S83="Yes"),OR(F83&lt;&gt;"Restricted",AND(T83="Yes",U83="Yes")))),"Approve","Approve with limits")))))))</f>
        <v/>
      </c>
      <c r="Z83" s="6">
        <f>IF(Y83="","",IF(Y83="Approve",IF(F83="","[Decide]",F83),IF(Y83="Approve with limits",IF(F83="Public","Public","Internal"),IF(Y83="Not approved","None","[Decide]"))))</f>
        <v/>
      </c>
      <c r="AA83" s="4" t="n"/>
      <c r="AB83" s="4" t="n"/>
      <c r="AC83" s="4" t="n"/>
      <c r="AD83" s="4" t="n"/>
      <c r="AE83" s="4" t="n"/>
      <c r="AF83" s="4" t="n"/>
      <c r="AG83" s="5" t="n"/>
      <c r="AH83" s="4" t="n"/>
    </row>
    <row r="84">
      <c r="A84" s="4" t="n"/>
      <c r="B84" s="4" t="n"/>
      <c r="C84" s="4" t="n"/>
      <c r="D84" s="4" t="n"/>
      <c r="E84" s="4" t="n"/>
      <c r="F84" s="4" t="n"/>
      <c r="G84" s="4" t="n"/>
      <c r="H84" s="5" t="n"/>
      <c r="I84" s="4" t="n"/>
      <c r="J84" s="4" t="n"/>
      <c r="K84" s="4" t="n"/>
      <c r="L84" s="4" t="n"/>
      <c r="M84" s="4" t="n"/>
      <c r="N84" s="4" t="n"/>
      <c r="O84" s="4" t="n"/>
      <c r="P84" s="4" t="n"/>
      <c r="Q84" s="4" t="n"/>
      <c r="R84" s="4" t="n"/>
      <c r="S84" s="4" t="n"/>
      <c r="T84" s="4" t="n"/>
      <c r="U84" s="4" t="n"/>
      <c r="V84" s="6">
        <f>IF(A84="","",COUNTIF(J84:U84,"Yes")*2+COUNTIF(J84:U84,"Partly"))</f>
        <v/>
      </c>
      <c r="W84" s="6">
        <f>IF(A84="","",COUNTIF(J84:U84,"Unknown"))</f>
        <v/>
      </c>
      <c r="X84" s="6">
        <f>IF(OR(A84="",(COUNTIF(J84:U84,"Yes")+COUNTIF(J84:U84,"Partly")+COUNTIF(J84:U84,"No")+COUNTIF(J84:U84,"Unknown"))&lt;12),"",IF(OR(J84="No",L84="No",M84="No"),"Fail",IF(AND(J84="Yes",L84="Yes",M84="Yes"),"Pass","Unresolved")))</f>
        <v/>
      </c>
      <c r="Y84" s="6">
        <f>IF(A84="","",IF((COUNTIF(J84:U84,"Yes")+COUNTIF(J84:U84,"Partly")+COUNTIF(J84:U84,"No")+COUNTIF(J84:U84,"Unknown"))&lt;12,"Incomplete",IF(X84="Fail","Not approved",IF((V84+2*W84+COUNTIF(J84:U84,"Partly"))&lt;Settings!$B$3,"Not approved",IF(OR(X84="Unresolved",W84&gt;=Settings!$B$4),"Find out first",IF(V84&lt;Settings!$B$3,"Not approved",IF(AND(V84&gt;=Settings!$B$2,AND(OR(AND(F84&lt;&gt;"Confidential",F84&lt;&gt;"Restricted"),S84="Yes"),OR(F84&lt;&gt;"Restricted",AND(T84="Yes",U84="Yes")))),"Approve","Approve with limits")))))))</f>
        <v/>
      </c>
      <c r="Z84" s="6">
        <f>IF(Y84="","",IF(Y84="Approve",IF(F84="","[Decide]",F84),IF(Y84="Approve with limits",IF(F84="Public","Public","Internal"),IF(Y84="Not approved","None","[Decide]"))))</f>
        <v/>
      </c>
      <c r="AA84" s="4" t="n"/>
      <c r="AB84" s="4" t="n"/>
      <c r="AC84" s="4" t="n"/>
      <c r="AD84" s="4" t="n"/>
      <c r="AE84" s="4" t="n"/>
      <c r="AF84" s="4" t="n"/>
      <c r="AG84" s="5" t="n"/>
      <c r="AH84" s="4" t="n"/>
    </row>
    <row r="85">
      <c r="A85" s="4" t="n"/>
      <c r="B85" s="4" t="n"/>
      <c r="C85" s="4" t="n"/>
      <c r="D85" s="4" t="n"/>
      <c r="E85" s="4" t="n"/>
      <c r="F85" s="4" t="n"/>
      <c r="G85" s="4" t="n"/>
      <c r="H85" s="5" t="n"/>
      <c r="I85" s="4" t="n"/>
      <c r="J85" s="4" t="n"/>
      <c r="K85" s="4" t="n"/>
      <c r="L85" s="4" t="n"/>
      <c r="M85" s="4" t="n"/>
      <c r="N85" s="4" t="n"/>
      <c r="O85" s="4" t="n"/>
      <c r="P85" s="4" t="n"/>
      <c r="Q85" s="4" t="n"/>
      <c r="R85" s="4" t="n"/>
      <c r="S85" s="4" t="n"/>
      <c r="T85" s="4" t="n"/>
      <c r="U85" s="4" t="n"/>
      <c r="V85" s="6">
        <f>IF(A85="","",COUNTIF(J85:U85,"Yes")*2+COUNTIF(J85:U85,"Partly"))</f>
        <v/>
      </c>
      <c r="W85" s="6">
        <f>IF(A85="","",COUNTIF(J85:U85,"Unknown"))</f>
        <v/>
      </c>
      <c r="X85" s="6">
        <f>IF(OR(A85="",(COUNTIF(J85:U85,"Yes")+COUNTIF(J85:U85,"Partly")+COUNTIF(J85:U85,"No")+COUNTIF(J85:U85,"Unknown"))&lt;12),"",IF(OR(J85="No",L85="No",M85="No"),"Fail",IF(AND(J85="Yes",L85="Yes",M85="Yes"),"Pass","Unresolved")))</f>
        <v/>
      </c>
      <c r="Y85" s="6">
        <f>IF(A85="","",IF((COUNTIF(J85:U85,"Yes")+COUNTIF(J85:U85,"Partly")+COUNTIF(J85:U85,"No")+COUNTIF(J85:U85,"Unknown"))&lt;12,"Incomplete",IF(X85="Fail","Not approved",IF((V85+2*W85+COUNTIF(J85:U85,"Partly"))&lt;Settings!$B$3,"Not approved",IF(OR(X85="Unresolved",W85&gt;=Settings!$B$4),"Find out first",IF(V85&lt;Settings!$B$3,"Not approved",IF(AND(V85&gt;=Settings!$B$2,AND(OR(AND(F85&lt;&gt;"Confidential",F85&lt;&gt;"Restricted"),S85="Yes"),OR(F85&lt;&gt;"Restricted",AND(T85="Yes",U85="Yes")))),"Approve","Approve with limits")))))))</f>
        <v/>
      </c>
      <c r="Z85" s="6">
        <f>IF(Y85="","",IF(Y85="Approve",IF(F85="","[Decide]",F85),IF(Y85="Approve with limits",IF(F85="Public","Public","Internal"),IF(Y85="Not approved","None","[Decide]"))))</f>
        <v/>
      </c>
      <c r="AA85" s="4" t="n"/>
      <c r="AB85" s="4" t="n"/>
      <c r="AC85" s="4" t="n"/>
      <c r="AD85" s="4" t="n"/>
      <c r="AE85" s="4" t="n"/>
      <c r="AF85" s="4" t="n"/>
      <c r="AG85" s="5" t="n"/>
      <c r="AH85" s="4" t="n"/>
    </row>
    <row r="86">
      <c r="A86" s="4" t="n"/>
      <c r="B86" s="4" t="n"/>
      <c r="C86" s="4" t="n"/>
      <c r="D86" s="4" t="n"/>
      <c r="E86" s="4" t="n"/>
      <c r="F86" s="4" t="n"/>
      <c r="G86" s="4" t="n"/>
      <c r="H86" s="5" t="n"/>
      <c r="I86" s="4" t="n"/>
      <c r="J86" s="4" t="n"/>
      <c r="K86" s="4" t="n"/>
      <c r="L86" s="4" t="n"/>
      <c r="M86" s="4" t="n"/>
      <c r="N86" s="4" t="n"/>
      <c r="O86" s="4" t="n"/>
      <c r="P86" s="4" t="n"/>
      <c r="Q86" s="4" t="n"/>
      <c r="R86" s="4" t="n"/>
      <c r="S86" s="4" t="n"/>
      <c r="T86" s="4" t="n"/>
      <c r="U86" s="4" t="n"/>
      <c r="V86" s="6">
        <f>IF(A86="","",COUNTIF(J86:U86,"Yes")*2+COUNTIF(J86:U86,"Partly"))</f>
        <v/>
      </c>
      <c r="W86" s="6">
        <f>IF(A86="","",COUNTIF(J86:U86,"Unknown"))</f>
        <v/>
      </c>
      <c r="X86" s="6">
        <f>IF(OR(A86="",(COUNTIF(J86:U86,"Yes")+COUNTIF(J86:U86,"Partly")+COUNTIF(J86:U86,"No")+COUNTIF(J86:U86,"Unknown"))&lt;12),"",IF(OR(J86="No",L86="No",M86="No"),"Fail",IF(AND(J86="Yes",L86="Yes",M86="Yes"),"Pass","Unresolved")))</f>
        <v/>
      </c>
      <c r="Y86" s="6">
        <f>IF(A86="","",IF((COUNTIF(J86:U86,"Yes")+COUNTIF(J86:U86,"Partly")+COUNTIF(J86:U86,"No")+COUNTIF(J86:U86,"Unknown"))&lt;12,"Incomplete",IF(X86="Fail","Not approved",IF((V86+2*W86+COUNTIF(J86:U86,"Partly"))&lt;Settings!$B$3,"Not approved",IF(OR(X86="Unresolved",W86&gt;=Settings!$B$4),"Find out first",IF(V86&lt;Settings!$B$3,"Not approved",IF(AND(V86&gt;=Settings!$B$2,AND(OR(AND(F86&lt;&gt;"Confidential",F86&lt;&gt;"Restricted"),S86="Yes"),OR(F86&lt;&gt;"Restricted",AND(T86="Yes",U86="Yes")))),"Approve","Approve with limits")))))))</f>
        <v/>
      </c>
      <c r="Z86" s="6">
        <f>IF(Y86="","",IF(Y86="Approve",IF(F86="","[Decide]",F86),IF(Y86="Approve with limits",IF(F86="Public","Public","Internal"),IF(Y86="Not approved","None","[Decide]"))))</f>
        <v/>
      </c>
      <c r="AA86" s="4" t="n"/>
      <c r="AB86" s="4" t="n"/>
      <c r="AC86" s="4" t="n"/>
      <c r="AD86" s="4" t="n"/>
      <c r="AE86" s="4" t="n"/>
      <c r="AF86" s="4" t="n"/>
      <c r="AG86" s="5" t="n"/>
      <c r="AH86" s="4" t="n"/>
    </row>
    <row r="87">
      <c r="A87" s="4" t="n"/>
      <c r="B87" s="4" t="n"/>
      <c r="C87" s="4" t="n"/>
      <c r="D87" s="4" t="n"/>
      <c r="E87" s="4" t="n"/>
      <c r="F87" s="4" t="n"/>
      <c r="G87" s="4" t="n"/>
      <c r="H87" s="5" t="n"/>
      <c r="I87" s="4" t="n"/>
      <c r="J87" s="4" t="n"/>
      <c r="K87" s="4" t="n"/>
      <c r="L87" s="4" t="n"/>
      <c r="M87" s="4" t="n"/>
      <c r="N87" s="4" t="n"/>
      <c r="O87" s="4" t="n"/>
      <c r="P87" s="4" t="n"/>
      <c r="Q87" s="4" t="n"/>
      <c r="R87" s="4" t="n"/>
      <c r="S87" s="4" t="n"/>
      <c r="T87" s="4" t="n"/>
      <c r="U87" s="4" t="n"/>
      <c r="V87" s="6">
        <f>IF(A87="","",COUNTIF(J87:U87,"Yes")*2+COUNTIF(J87:U87,"Partly"))</f>
        <v/>
      </c>
      <c r="W87" s="6">
        <f>IF(A87="","",COUNTIF(J87:U87,"Unknown"))</f>
        <v/>
      </c>
      <c r="X87" s="6">
        <f>IF(OR(A87="",(COUNTIF(J87:U87,"Yes")+COUNTIF(J87:U87,"Partly")+COUNTIF(J87:U87,"No")+COUNTIF(J87:U87,"Unknown"))&lt;12),"",IF(OR(J87="No",L87="No",M87="No"),"Fail",IF(AND(J87="Yes",L87="Yes",M87="Yes"),"Pass","Unresolved")))</f>
        <v/>
      </c>
      <c r="Y87" s="6">
        <f>IF(A87="","",IF((COUNTIF(J87:U87,"Yes")+COUNTIF(J87:U87,"Partly")+COUNTIF(J87:U87,"No")+COUNTIF(J87:U87,"Unknown"))&lt;12,"Incomplete",IF(X87="Fail","Not approved",IF((V87+2*W87+COUNTIF(J87:U87,"Partly"))&lt;Settings!$B$3,"Not approved",IF(OR(X87="Unresolved",W87&gt;=Settings!$B$4),"Find out first",IF(V87&lt;Settings!$B$3,"Not approved",IF(AND(V87&gt;=Settings!$B$2,AND(OR(AND(F87&lt;&gt;"Confidential",F87&lt;&gt;"Restricted"),S87="Yes"),OR(F87&lt;&gt;"Restricted",AND(T87="Yes",U87="Yes")))),"Approve","Approve with limits")))))))</f>
        <v/>
      </c>
      <c r="Z87" s="6">
        <f>IF(Y87="","",IF(Y87="Approve",IF(F87="","[Decide]",F87),IF(Y87="Approve with limits",IF(F87="Public","Public","Internal"),IF(Y87="Not approved","None","[Decide]"))))</f>
        <v/>
      </c>
      <c r="AA87" s="4" t="n"/>
      <c r="AB87" s="4" t="n"/>
      <c r="AC87" s="4" t="n"/>
      <c r="AD87" s="4" t="n"/>
      <c r="AE87" s="4" t="n"/>
      <c r="AF87" s="4" t="n"/>
      <c r="AG87" s="5" t="n"/>
      <c r="AH87" s="4" t="n"/>
    </row>
    <row r="88">
      <c r="A88" s="4" t="n"/>
      <c r="B88" s="4" t="n"/>
      <c r="C88" s="4" t="n"/>
      <c r="D88" s="4" t="n"/>
      <c r="E88" s="4" t="n"/>
      <c r="F88" s="4" t="n"/>
      <c r="G88" s="4" t="n"/>
      <c r="H88" s="5" t="n"/>
      <c r="I88" s="4" t="n"/>
      <c r="J88" s="4" t="n"/>
      <c r="K88" s="4" t="n"/>
      <c r="L88" s="4" t="n"/>
      <c r="M88" s="4" t="n"/>
      <c r="N88" s="4" t="n"/>
      <c r="O88" s="4" t="n"/>
      <c r="P88" s="4" t="n"/>
      <c r="Q88" s="4" t="n"/>
      <c r="R88" s="4" t="n"/>
      <c r="S88" s="4" t="n"/>
      <c r="T88" s="4" t="n"/>
      <c r="U88" s="4" t="n"/>
      <c r="V88" s="6">
        <f>IF(A88="","",COUNTIF(J88:U88,"Yes")*2+COUNTIF(J88:U88,"Partly"))</f>
        <v/>
      </c>
      <c r="W88" s="6">
        <f>IF(A88="","",COUNTIF(J88:U88,"Unknown"))</f>
        <v/>
      </c>
      <c r="X88" s="6">
        <f>IF(OR(A88="",(COUNTIF(J88:U88,"Yes")+COUNTIF(J88:U88,"Partly")+COUNTIF(J88:U88,"No")+COUNTIF(J88:U88,"Unknown"))&lt;12),"",IF(OR(J88="No",L88="No",M88="No"),"Fail",IF(AND(J88="Yes",L88="Yes",M88="Yes"),"Pass","Unresolved")))</f>
        <v/>
      </c>
      <c r="Y88" s="6">
        <f>IF(A88="","",IF((COUNTIF(J88:U88,"Yes")+COUNTIF(J88:U88,"Partly")+COUNTIF(J88:U88,"No")+COUNTIF(J88:U88,"Unknown"))&lt;12,"Incomplete",IF(X88="Fail","Not approved",IF((V88+2*W88+COUNTIF(J88:U88,"Partly"))&lt;Settings!$B$3,"Not approved",IF(OR(X88="Unresolved",W88&gt;=Settings!$B$4),"Find out first",IF(V88&lt;Settings!$B$3,"Not approved",IF(AND(V88&gt;=Settings!$B$2,AND(OR(AND(F88&lt;&gt;"Confidential",F88&lt;&gt;"Restricted"),S88="Yes"),OR(F88&lt;&gt;"Restricted",AND(T88="Yes",U88="Yes")))),"Approve","Approve with limits")))))))</f>
        <v/>
      </c>
      <c r="Z88" s="6">
        <f>IF(Y88="","",IF(Y88="Approve",IF(F88="","[Decide]",F88),IF(Y88="Approve with limits",IF(F88="Public","Public","Internal"),IF(Y88="Not approved","None","[Decide]"))))</f>
        <v/>
      </c>
      <c r="AA88" s="4" t="n"/>
      <c r="AB88" s="4" t="n"/>
      <c r="AC88" s="4" t="n"/>
      <c r="AD88" s="4" t="n"/>
      <c r="AE88" s="4" t="n"/>
      <c r="AF88" s="4" t="n"/>
      <c r="AG88" s="5" t="n"/>
      <c r="AH88" s="4" t="n"/>
    </row>
    <row r="89">
      <c r="A89" s="4" t="n"/>
      <c r="B89" s="4" t="n"/>
      <c r="C89" s="4" t="n"/>
      <c r="D89" s="4" t="n"/>
      <c r="E89" s="4" t="n"/>
      <c r="F89" s="4" t="n"/>
      <c r="G89" s="4" t="n"/>
      <c r="H89" s="5" t="n"/>
      <c r="I89" s="4" t="n"/>
      <c r="J89" s="4" t="n"/>
      <c r="K89" s="4" t="n"/>
      <c r="L89" s="4" t="n"/>
      <c r="M89" s="4" t="n"/>
      <c r="N89" s="4" t="n"/>
      <c r="O89" s="4" t="n"/>
      <c r="P89" s="4" t="n"/>
      <c r="Q89" s="4" t="n"/>
      <c r="R89" s="4" t="n"/>
      <c r="S89" s="4" t="n"/>
      <c r="T89" s="4" t="n"/>
      <c r="U89" s="4" t="n"/>
      <c r="V89" s="6">
        <f>IF(A89="","",COUNTIF(J89:U89,"Yes")*2+COUNTIF(J89:U89,"Partly"))</f>
        <v/>
      </c>
      <c r="W89" s="6">
        <f>IF(A89="","",COUNTIF(J89:U89,"Unknown"))</f>
        <v/>
      </c>
      <c r="X89" s="6">
        <f>IF(OR(A89="",(COUNTIF(J89:U89,"Yes")+COUNTIF(J89:U89,"Partly")+COUNTIF(J89:U89,"No")+COUNTIF(J89:U89,"Unknown"))&lt;12),"",IF(OR(J89="No",L89="No",M89="No"),"Fail",IF(AND(J89="Yes",L89="Yes",M89="Yes"),"Pass","Unresolved")))</f>
        <v/>
      </c>
      <c r="Y89" s="6">
        <f>IF(A89="","",IF((COUNTIF(J89:U89,"Yes")+COUNTIF(J89:U89,"Partly")+COUNTIF(J89:U89,"No")+COUNTIF(J89:U89,"Unknown"))&lt;12,"Incomplete",IF(X89="Fail","Not approved",IF((V89+2*W89+COUNTIF(J89:U89,"Partly"))&lt;Settings!$B$3,"Not approved",IF(OR(X89="Unresolved",W89&gt;=Settings!$B$4),"Find out first",IF(V89&lt;Settings!$B$3,"Not approved",IF(AND(V89&gt;=Settings!$B$2,AND(OR(AND(F89&lt;&gt;"Confidential",F89&lt;&gt;"Restricted"),S89="Yes"),OR(F89&lt;&gt;"Restricted",AND(T89="Yes",U89="Yes")))),"Approve","Approve with limits")))))))</f>
        <v/>
      </c>
      <c r="Z89" s="6">
        <f>IF(Y89="","",IF(Y89="Approve",IF(F89="","[Decide]",F89),IF(Y89="Approve with limits",IF(F89="Public","Public","Internal"),IF(Y89="Not approved","None","[Decide]"))))</f>
        <v/>
      </c>
      <c r="AA89" s="4" t="n"/>
      <c r="AB89" s="4" t="n"/>
      <c r="AC89" s="4" t="n"/>
      <c r="AD89" s="4" t="n"/>
      <c r="AE89" s="4" t="n"/>
      <c r="AF89" s="4" t="n"/>
      <c r="AG89" s="5" t="n"/>
      <c r="AH89" s="4" t="n"/>
    </row>
    <row r="90">
      <c r="A90" s="4" t="n"/>
      <c r="B90" s="4" t="n"/>
      <c r="C90" s="4" t="n"/>
      <c r="D90" s="4" t="n"/>
      <c r="E90" s="4" t="n"/>
      <c r="F90" s="4" t="n"/>
      <c r="G90" s="4" t="n"/>
      <c r="H90" s="5" t="n"/>
      <c r="I90" s="4" t="n"/>
      <c r="J90" s="4" t="n"/>
      <c r="K90" s="4" t="n"/>
      <c r="L90" s="4" t="n"/>
      <c r="M90" s="4" t="n"/>
      <c r="N90" s="4" t="n"/>
      <c r="O90" s="4" t="n"/>
      <c r="P90" s="4" t="n"/>
      <c r="Q90" s="4" t="n"/>
      <c r="R90" s="4" t="n"/>
      <c r="S90" s="4" t="n"/>
      <c r="T90" s="4" t="n"/>
      <c r="U90" s="4" t="n"/>
      <c r="V90" s="6">
        <f>IF(A90="","",COUNTIF(J90:U90,"Yes")*2+COUNTIF(J90:U90,"Partly"))</f>
        <v/>
      </c>
      <c r="W90" s="6">
        <f>IF(A90="","",COUNTIF(J90:U90,"Unknown"))</f>
        <v/>
      </c>
      <c r="X90" s="6">
        <f>IF(OR(A90="",(COUNTIF(J90:U90,"Yes")+COUNTIF(J90:U90,"Partly")+COUNTIF(J90:U90,"No")+COUNTIF(J90:U90,"Unknown"))&lt;12),"",IF(OR(J90="No",L90="No",M90="No"),"Fail",IF(AND(J90="Yes",L90="Yes",M90="Yes"),"Pass","Unresolved")))</f>
        <v/>
      </c>
      <c r="Y90" s="6">
        <f>IF(A90="","",IF((COUNTIF(J90:U90,"Yes")+COUNTIF(J90:U90,"Partly")+COUNTIF(J90:U90,"No")+COUNTIF(J90:U90,"Unknown"))&lt;12,"Incomplete",IF(X90="Fail","Not approved",IF((V90+2*W90+COUNTIF(J90:U90,"Partly"))&lt;Settings!$B$3,"Not approved",IF(OR(X90="Unresolved",W90&gt;=Settings!$B$4),"Find out first",IF(V90&lt;Settings!$B$3,"Not approved",IF(AND(V90&gt;=Settings!$B$2,AND(OR(AND(F90&lt;&gt;"Confidential",F90&lt;&gt;"Restricted"),S90="Yes"),OR(F90&lt;&gt;"Restricted",AND(T90="Yes",U90="Yes")))),"Approve","Approve with limits")))))))</f>
        <v/>
      </c>
      <c r="Z90" s="6">
        <f>IF(Y90="","",IF(Y90="Approve",IF(F90="","[Decide]",F90),IF(Y90="Approve with limits",IF(F90="Public","Public","Internal"),IF(Y90="Not approved","None","[Decide]"))))</f>
        <v/>
      </c>
      <c r="AA90" s="4" t="n"/>
      <c r="AB90" s="4" t="n"/>
      <c r="AC90" s="4" t="n"/>
      <c r="AD90" s="4" t="n"/>
      <c r="AE90" s="4" t="n"/>
      <c r="AF90" s="4" t="n"/>
      <c r="AG90" s="5" t="n"/>
      <c r="AH90" s="4" t="n"/>
    </row>
    <row r="91">
      <c r="A91" s="4" t="n"/>
      <c r="B91" s="4" t="n"/>
      <c r="C91" s="4" t="n"/>
      <c r="D91" s="4" t="n"/>
      <c r="E91" s="4" t="n"/>
      <c r="F91" s="4" t="n"/>
      <c r="G91" s="4" t="n"/>
      <c r="H91" s="5" t="n"/>
      <c r="I91" s="4" t="n"/>
      <c r="J91" s="4" t="n"/>
      <c r="K91" s="4" t="n"/>
      <c r="L91" s="4" t="n"/>
      <c r="M91" s="4" t="n"/>
      <c r="N91" s="4" t="n"/>
      <c r="O91" s="4" t="n"/>
      <c r="P91" s="4" t="n"/>
      <c r="Q91" s="4" t="n"/>
      <c r="R91" s="4" t="n"/>
      <c r="S91" s="4" t="n"/>
      <c r="T91" s="4" t="n"/>
      <c r="U91" s="4" t="n"/>
      <c r="V91" s="6">
        <f>IF(A91="","",COUNTIF(J91:U91,"Yes")*2+COUNTIF(J91:U91,"Partly"))</f>
        <v/>
      </c>
      <c r="W91" s="6">
        <f>IF(A91="","",COUNTIF(J91:U91,"Unknown"))</f>
        <v/>
      </c>
      <c r="X91" s="6">
        <f>IF(OR(A91="",(COUNTIF(J91:U91,"Yes")+COUNTIF(J91:U91,"Partly")+COUNTIF(J91:U91,"No")+COUNTIF(J91:U91,"Unknown"))&lt;12),"",IF(OR(J91="No",L91="No",M91="No"),"Fail",IF(AND(J91="Yes",L91="Yes",M91="Yes"),"Pass","Unresolved")))</f>
        <v/>
      </c>
      <c r="Y91" s="6">
        <f>IF(A91="","",IF((COUNTIF(J91:U91,"Yes")+COUNTIF(J91:U91,"Partly")+COUNTIF(J91:U91,"No")+COUNTIF(J91:U91,"Unknown"))&lt;12,"Incomplete",IF(X91="Fail","Not approved",IF((V91+2*W91+COUNTIF(J91:U91,"Partly"))&lt;Settings!$B$3,"Not approved",IF(OR(X91="Unresolved",W91&gt;=Settings!$B$4),"Find out first",IF(V91&lt;Settings!$B$3,"Not approved",IF(AND(V91&gt;=Settings!$B$2,AND(OR(AND(F91&lt;&gt;"Confidential",F91&lt;&gt;"Restricted"),S91="Yes"),OR(F91&lt;&gt;"Restricted",AND(T91="Yes",U91="Yes")))),"Approve","Approve with limits")))))))</f>
        <v/>
      </c>
      <c r="Z91" s="6">
        <f>IF(Y91="","",IF(Y91="Approve",IF(F91="","[Decide]",F91),IF(Y91="Approve with limits",IF(F91="Public","Public","Internal"),IF(Y91="Not approved","None","[Decide]"))))</f>
        <v/>
      </c>
      <c r="AA91" s="4" t="n"/>
      <c r="AB91" s="4" t="n"/>
      <c r="AC91" s="4" t="n"/>
      <c r="AD91" s="4" t="n"/>
      <c r="AE91" s="4" t="n"/>
      <c r="AF91" s="4" t="n"/>
      <c r="AG91" s="5" t="n"/>
      <c r="AH91" s="4" t="n"/>
    </row>
    <row r="92">
      <c r="A92" s="4" t="n"/>
      <c r="B92" s="4" t="n"/>
      <c r="C92" s="4" t="n"/>
      <c r="D92" s="4" t="n"/>
      <c r="E92" s="4" t="n"/>
      <c r="F92" s="4" t="n"/>
      <c r="G92" s="4" t="n"/>
      <c r="H92" s="5" t="n"/>
      <c r="I92" s="4" t="n"/>
      <c r="J92" s="4" t="n"/>
      <c r="K92" s="4" t="n"/>
      <c r="L92" s="4" t="n"/>
      <c r="M92" s="4" t="n"/>
      <c r="N92" s="4" t="n"/>
      <c r="O92" s="4" t="n"/>
      <c r="P92" s="4" t="n"/>
      <c r="Q92" s="4" t="n"/>
      <c r="R92" s="4" t="n"/>
      <c r="S92" s="4" t="n"/>
      <c r="T92" s="4" t="n"/>
      <c r="U92" s="4" t="n"/>
      <c r="V92" s="6">
        <f>IF(A92="","",COUNTIF(J92:U92,"Yes")*2+COUNTIF(J92:U92,"Partly"))</f>
        <v/>
      </c>
      <c r="W92" s="6">
        <f>IF(A92="","",COUNTIF(J92:U92,"Unknown"))</f>
        <v/>
      </c>
      <c r="X92" s="6">
        <f>IF(OR(A92="",(COUNTIF(J92:U92,"Yes")+COUNTIF(J92:U92,"Partly")+COUNTIF(J92:U92,"No")+COUNTIF(J92:U92,"Unknown"))&lt;12),"",IF(OR(J92="No",L92="No",M92="No"),"Fail",IF(AND(J92="Yes",L92="Yes",M92="Yes"),"Pass","Unresolved")))</f>
        <v/>
      </c>
      <c r="Y92" s="6">
        <f>IF(A92="","",IF((COUNTIF(J92:U92,"Yes")+COUNTIF(J92:U92,"Partly")+COUNTIF(J92:U92,"No")+COUNTIF(J92:U92,"Unknown"))&lt;12,"Incomplete",IF(X92="Fail","Not approved",IF((V92+2*W92+COUNTIF(J92:U92,"Partly"))&lt;Settings!$B$3,"Not approved",IF(OR(X92="Unresolved",W92&gt;=Settings!$B$4),"Find out first",IF(V92&lt;Settings!$B$3,"Not approved",IF(AND(V92&gt;=Settings!$B$2,AND(OR(AND(F92&lt;&gt;"Confidential",F92&lt;&gt;"Restricted"),S92="Yes"),OR(F92&lt;&gt;"Restricted",AND(T92="Yes",U92="Yes")))),"Approve","Approve with limits")))))))</f>
        <v/>
      </c>
      <c r="Z92" s="6">
        <f>IF(Y92="","",IF(Y92="Approve",IF(F92="","[Decide]",F92),IF(Y92="Approve with limits",IF(F92="Public","Public","Internal"),IF(Y92="Not approved","None","[Decide]"))))</f>
        <v/>
      </c>
      <c r="AA92" s="4" t="n"/>
      <c r="AB92" s="4" t="n"/>
      <c r="AC92" s="4" t="n"/>
      <c r="AD92" s="4" t="n"/>
      <c r="AE92" s="4" t="n"/>
      <c r="AF92" s="4" t="n"/>
      <c r="AG92" s="5" t="n"/>
      <c r="AH92" s="4" t="n"/>
    </row>
    <row r="93">
      <c r="A93" s="4" t="n"/>
      <c r="B93" s="4" t="n"/>
      <c r="C93" s="4" t="n"/>
      <c r="D93" s="4" t="n"/>
      <c r="E93" s="4" t="n"/>
      <c r="F93" s="4" t="n"/>
      <c r="G93" s="4" t="n"/>
      <c r="H93" s="5" t="n"/>
      <c r="I93" s="4" t="n"/>
      <c r="J93" s="4" t="n"/>
      <c r="K93" s="4" t="n"/>
      <c r="L93" s="4" t="n"/>
      <c r="M93" s="4" t="n"/>
      <c r="N93" s="4" t="n"/>
      <c r="O93" s="4" t="n"/>
      <c r="P93" s="4" t="n"/>
      <c r="Q93" s="4" t="n"/>
      <c r="R93" s="4" t="n"/>
      <c r="S93" s="4" t="n"/>
      <c r="T93" s="4" t="n"/>
      <c r="U93" s="4" t="n"/>
      <c r="V93" s="6">
        <f>IF(A93="","",COUNTIF(J93:U93,"Yes")*2+COUNTIF(J93:U93,"Partly"))</f>
        <v/>
      </c>
      <c r="W93" s="6">
        <f>IF(A93="","",COUNTIF(J93:U93,"Unknown"))</f>
        <v/>
      </c>
      <c r="X93" s="6">
        <f>IF(OR(A93="",(COUNTIF(J93:U93,"Yes")+COUNTIF(J93:U93,"Partly")+COUNTIF(J93:U93,"No")+COUNTIF(J93:U93,"Unknown"))&lt;12),"",IF(OR(J93="No",L93="No",M93="No"),"Fail",IF(AND(J93="Yes",L93="Yes",M93="Yes"),"Pass","Unresolved")))</f>
        <v/>
      </c>
      <c r="Y93" s="6">
        <f>IF(A93="","",IF((COUNTIF(J93:U93,"Yes")+COUNTIF(J93:U93,"Partly")+COUNTIF(J93:U93,"No")+COUNTIF(J93:U93,"Unknown"))&lt;12,"Incomplete",IF(X93="Fail","Not approved",IF((V93+2*W93+COUNTIF(J93:U93,"Partly"))&lt;Settings!$B$3,"Not approved",IF(OR(X93="Unresolved",W93&gt;=Settings!$B$4),"Find out first",IF(V93&lt;Settings!$B$3,"Not approved",IF(AND(V93&gt;=Settings!$B$2,AND(OR(AND(F93&lt;&gt;"Confidential",F93&lt;&gt;"Restricted"),S93="Yes"),OR(F93&lt;&gt;"Restricted",AND(T93="Yes",U93="Yes")))),"Approve","Approve with limits")))))))</f>
        <v/>
      </c>
      <c r="Z93" s="6">
        <f>IF(Y93="","",IF(Y93="Approve",IF(F93="","[Decide]",F93),IF(Y93="Approve with limits",IF(F93="Public","Public","Internal"),IF(Y93="Not approved","None","[Decide]"))))</f>
        <v/>
      </c>
      <c r="AA93" s="4" t="n"/>
      <c r="AB93" s="4" t="n"/>
      <c r="AC93" s="4" t="n"/>
      <c r="AD93" s="4" t="n"/>
      <c r="AE93" s="4" t="n"/>
      <c r="AF93" s="4" t="n"/>
      <c r="AG93" s="5" t="n"/>
      <c r="AH93" s="4" t="n"/>
    </row>
    <row r="94">
      <c r="A94" s="4" t="n"/>
      <c r="B94" s="4" t="n"/>
      <c r="C94" s="4" t="n"/>
      <c r="D94" s="4" t="n"/>
      <c r="E94" s="4" t="n"/>
      <c r="F94" s="4" t="n"/>
      <c r="G94" s="4" t="n"/>
      <c r="H94" s="5" t="n"/>
      <c r="I94" s="4" t="n"/>
      <c r="J94" s="4" t="n"/>
      <c r="K94" s="4" t="n"/>
      <c r="L94" s="4" t="n"/>
      <c r="M94" s="4" t="n"/>
      <c r="N94" s="4" t="n"/>
      <c r="O94" s="4" t="n"/>
      <c r="P94" s="4" t="n"/>
      <c r="Q94" s="4" t="n"/>
      <c r="R94" s="4" t="n"/>
      <c r="S94" s="4" t="n"/>
      <c r="T94" s="4" t="n"/>
      <c r="U94" s="4" t="n"/>
      <c r="V94" s="6">
        <f>IF(A94="","",COUNTIF(J94:U94,"Yes")*2+COUNTIF(J94:U94,"Partly"))</f>
        <v/>
      </c>
      <c r="W94" s="6">
        <f>IF(A94="","",COUNTIF(J94:U94,"Unknown"))</f>
        <v/>
      </c>
      <c r="X94" s="6">
        <f>IF(OR(A94="",(COUNTIF(J94:U94,"Yes")+COUNTIF(J94:U94,"Partly")+COUNTIF(J94:U94,"No")+COUNTIF(J94:U94,"Unknown"))&lt;12),"",IF(OR(J94="No",L94="No",M94="No"),"Fail",IF(AND(J94="Yes",L94="Yes",M94="Yes"),"Pass","Unresolved")))</f>
        <v/>
      </c>
      <c r="Y94" s="6">
        <f>IF(A94="","",IF((COUNTIF(J94:U94,"Yes")+COUNTIF(J94:U94,"Partly")+COUNTIF(J94:U94,"No")+COUNTIF(J94:U94,"Unknown"))&lt;12,"Incomplete",IF(X94="Fail","Not approved",IF((V94+2*W94+COUNTIF(J94:U94,"Partly"))&lt;Settings!$B$3,"Not approved",IF(OR(X94="Unresolved",W94&gt;=Settings!$B$4),"Find out first",IF(V94&lt;Settings!$B$3,"Not approved",IF(AND(V94&gt;=Settings!$B$2,AND(OR(AND(F94&lt;&gt;"Confidential",F94&lt;&gt;"Restricted"),S94="Yes"),OR(F94&lt;&gt;"Restricted",AND(T94="Yes",U94="Yes")))),"Approve","Approve with limits")))))))</f>
        <v/>
      </c>
      <c r="Z94" s="6">
        <f>IF(Y94="","",IF(Y94="Approve",IF(F94="","[Decide]",F94),IF(Y94="Approve with limits",IF(F94="Public","Public","Internal"),IF(Y94="Not approved","None","[Decide]"))))</f>
        <v/>
      </c>
      <c r="AA94" s="4" t="n"/>
      <c r="AB94" s="4" t="n"/>
      <c r="AC94" s="4" t="n"/>
      <c r="AD94" s="4" t="n"/>
      <c r="AE94" s="4" t="n"/>
      <c r="AF94" s="4" t="n"/>
      <c r="AG94" s="5" t="n"/>
      <c r="AH94" s="4" t="n"/>
    </row>
    <row r="95">
      <c r="A95" s="4" t="n"/>
      <c r="B95" s="4" t="n"/>
      <c r="C95" s="4" t="n"/>
      <c r="D95" s="4" t="n"/>
      <c r="E95" s="4" t="n"/>
      <c r="F95" s="4" t="n"/>
      <c r="G95" s="4" t="n"/>
      <c r="H95" s="5" t="n"/>
      <c r="I95" s="4" t="n"/>
      <c r="J95" s="4" t="n"/>
      <c r="K95" s="4" t="n"/>
      <c r="L95" s="4" t="n"/>
      <c r="M95" s="4" t="n"/>
      <c r="N95" s="4" t="n"/>
      <c r="O95" s="4" t="n"/>
      <c r="P95" s="4" t="n"/>
      <c r="Q95" s="4" t="n"/>
      <c r="R95" s="4" t="n"/>
      <c r="S95" s="4" t="n"/>
      <c r="T95" s="4" t="n"/>
      <c r="U95" s="4" t="n"/>
      <c r="V95" s="6">
        <f>IF(A95="","",COUNTIF(J95:U95,"Yes")*2+COUNTIF(J95:U95,"Partly"))</f>
        <v/>
      </c>
      <c r="W95" s="6">
        <f>IF(A95="","",COUNTIF(J95:U95,"Unknown"))</f>
        <v/>
      </c>
      <c r="X95" s="6">
        <f>IF(OR(A95="",(COUNTIF(J95:U95,"Yes")+COUNTIF(J95:U95,"Partly")+COUNTIF(J95:U95,"No")+COUNTIF(J95:U95,"Unknown"))&lt;12),"",IF(OR(J95="No",L95="No",M95="No"),"Fail",IF(AND(J95="Yes",L95="Yes",M95="Yes"),"Pass","Unresolved")))</f>
        <v/>
      </c>
      <c r="Y95" s="6">
        <f>IF(A95="","",IF((COUNTIF(J95:U95,"Yes")+COUNTIF(J95:U95,"Partly")+COUNTIF(J95:U95,"No")+COUNTIF(J95:U95,"Unknown"))&lt;12,"Incomplete",IF(X95="Fail","Not approved",IF((V95+2*W95+COUNTIF(J95:U95,"Partly"))&lt;Settings!$B$3,"Not approved",IF(OR(X95="Unresolved",W95&gt;=Settings!$B$4),"Find out first",IF(V95&lt;Settings!$B$3,"Not approved",IF(AND(V95&gt;=Settings!$B$2,AND(OR(AND(F95&lt;&gt;"Confidential",F95&lt;&gt;"Restricted"),S95="Yes"),OR(F95&lt;&gt;"Restricted",AND(T95="Yes",U95="Yes")))),"Approve","Approve with limits")))))))</f>
        <v/>
      </c>
      <c r="Z95" s="6">
        <f>IF(Y95="","",IF(Y95="Approve",IF(F95="","[Decide]",F95),IF(Y95="Approve with limits",IF(F95="Public","Public","Internal"),IF(Y95="Not approved","None","[Decide]"))))</f>
        <v/>
      </c>
      <c r="AA95" s="4" t="n"/>
      <c r="AB95" s="4" t="n"/>
      <c r="AC95" s="4" t="n"/>
      <c r="AD95" s="4" t="n"/>
      <c r="AE95" s="4" t="n"/>
      <c r="AF95" s="4" t="n"/>
      <c r="AG95" s="5" t="n"/>
      <c r="AH95" s="4" t="n"/>
    </row>
    <row r="96">
      <c r="A96" s="4" t="n"/>
      <c r="B96" s="4" t="n"/>
      <c r="C96" s="4" t="n"/>
      <c r="D96" s="4" t="n"/>
      <c r="E96" s="4" t="n"/>
      <c r="F96" s="4" t="n"/>
      <c r="G96" s="4" t="n"/>
      <c r="H96" s="5" t="n"/>
      <c r="I96" s="4" t="n"/>
      <c r="J96" s="4" t="n"/>
      <c r="K96" s="4" t="n"/>
      <c r="L96" s="4" t="n"/>
      <c r="M96" s="4" t="n"/>
      <c r="N96" s="4" t="n"/>
      <c r="O96" s="4" t="n"/>
      <c r="P96" s="4" t="n"/>
      <c r="Q96" s="4" t="n"/>
      <c r="R96" s="4" t="n"/>
      <c r="S96" s="4" t="n"/>
      <c r="T96" s="4" t="n"/>
      <c r="U96" s="4" t="n"/>
      <c r="V96" s="6">
        <f>IF(A96="","",COUNTIF(J96:U96,"Yes")*2+COUNTIF(J96:U96,"Partly"))</f>
        <v/>
      </c>
      <c r="W96" s="6">
        <f>IF(A96="","",COUNTIF(J96:U96,"Unknown"))</f>
        <v/>
      </c>
      <c r="X96" s="6">
        <f>IF(OR(A96="",(COUNTIF(J96:U96,"Yes")+COUNTIF(J96:U96,"Partly")+COUNTIF(J96:U96,"No")+COUNTIF(J96:U96,"Unknown"))&lt;12),"",IF(OR(J96="No",L96="No",M96="No"),"Fail",IF(AND(J96="Yes",L96="Yes",M96="Yes"),"Pass","Unresolved")))</f>
        <v/>
      </c>
      <c r="Y96" s="6">
        <f>IF(A96="","",IF((COUNTIF(J96:U96,"Yes")+COUNTIF(J96:U96,"Partly")+COUNTIF(J96:U96,"No")+COUNTIF(J96:U96,"Unknown"))&lt;12,"Incomplete",IF(X96="Fail","Not approved",IF((V96+2*W96+COUNTIF(J96:U96,"Partly"))&lt;Settings!$B$3,"Not approved",IF(OR(X96="Unresolved",W96&gt;=Settings!$B$4),"Find out first",IF(V96&lt;Settings!$B$3,"Not approved",IF(AND(V96&gt;=Settings!$B$2,AND(OR(AND(F96&lt;&gt;"Confidential",F96&lt;&gt;"Restricted"),S96="Yes"),OR(F96&lt;&gt;"Restricted",AND(T96="Yes",U96="Yes")))),"Approve","Approve with limits")))))))</f>
        <v/>
      </c>
      <c r="Z96" s="6">
        <f>IF(Y96="","",IF(Y96="Approve",IF(F96="","[Decide]",F96),IF(Y96="Approve with limits",IF(F96="Public","Public","Internal"),IF(Y96="Not approved","None","[Decide]"))))</f>
        <v/>
      </c>
      <c r="AA96" s="4" t="n"/>
      <c r="AB96" s="4" t="n"/>
      <c r="AC96" s="4" t="n"/>
      <c r="AD96" s="4" t="n"/>
      <c r="AE96" s="4" t="n"/>
      <c r="AF96" s="4" t="n"/>
      <c r="AG96" s="5" t="n"/>
      <c r="AH96" s="4" t="n"/>
    </row>
    <row r="97">
      <c r="A97" s="4" t="n"/>
      <c r="B97" s="4" t="n"/>
      <c r="C97" s="4" t="n"/>
      <c r="D97" s="4" t="n"/>
      <c r="E97" s="4" t="n"/>
      <c r="F97" s="4" t="n"/>
      <c r="G97" s="4" t="n"/>
      <c r="H97" s="5" t="n"/>
      <c r="I97" s="4" t="n"/>
      <c r="J97" s="4" t="n"/>
      <c r="K97" s="4" t="n"/>
      <c r="L97" s="4" t="n"/>
      <c r="M97" s="4" t="n"/>
      <c r="N97" s="4" t="n"/>
      <c r="O97" s="4" t="n"/>
      <c r="P97" s="4" t="n"/>
      <c r="Q97" s="4" t="n"/>
      <c r="R97" s="4" t="n"/>
      <c r="S97" s="4" t="n"/>
      <c r="T97" s="4" t="n"/>
      <c r="U97" s="4" t="n"/>
      <c r="V97" s="6">
        <f>IF(A97="","",COUNTIF(J97:U97,"Yes")*2+COUNTIF(J97:U97,"Partly"))</f>
        <v/>
      </c>
      <c r="W97" s="6">
        <f>IF(A97="","",COUNTIF(J97:U97,"Unknown"))</f>
        <v/>
      </c>
      <c r="X97" s="6">
        <f>IF(OR(A97="",(COUNTIF(J97:U97,"Yes")+COUNTIF(J97:U97,"Partly")+COUNTIF(J97:U97,"No")+COUNTIF(J97:U97,"Unknown"))&lt;12),"",IF(OR(J97="No",L97="No",M97="No"),"Fail",IF(AND(J97="Yes",L97="Yes",M97="Yes"),"Pass","Unresolved")))</f>
        <v/>
      </c>
      <c r="Y97" s="6">
        <f>IF(A97="","",IF((COUNTIF(J97:U97,"Yes")+COUNTIF(J97:U97,"Partly")+COUNTIF(J97:U97,"No")+COUNTIF(J97:U97,"Unknown"))&lt;12,"Incomplete",IF(X97="Fail","Not approved",IF((V97+2*W97+COUNTIF(J97:U97,"Partly"))&lt;Settings!$B$3,"Not approved",IF(OR(X97="Unresolved",W97&gt;=Settings!$B$4),"Find out first",IF(V97&lt;Settings!$B$3,"Not approved",IF(AND(V97&gt;=Settings!$B$2,AND(OR(AND(F97&lt;&gt;"Confidential",F97&lt;&gt;"Restricted"),S97="Yes"),OR(F97&lt;&gt;"Restricted",AND(T97="Yes",U97="Yes")))),"Approve","Approve with limits")))))))</f>
        <v/>
      </c>
      <c r="Z97" s="6">
        <f>IF(Y97="","",IF(Y97="Approve",IF(F97="","[Decide]",F97),IF(Y97="Approve with limits",IF(F97="Public","Public","Internal"),IF(Y97="Not approved","None","[Decide]"))))</f>
        <v/>
      </c>
      <c r="AA97" s="4" t="n"/>
      <c r="AB97" s="4" t="n"/>
      <c r="AC97" s="4" t="n"/>
      <c r="AD97" s="4" t="n"/>
      <c r="AE97" s="4" t="n"/>
      <c r="AF97" s="4" t="n"/>
      <c r="AG97" s="5" t="n"/>
      <c r="AH97" s="4" t="n"/>
    </row>
    <row r="98">
      <c r="A98" s="4" t="n"/>
      <c r="B98" s="4" t="n"/>
      <c r="C98" s="4" t="n"/>
      <c r="D98" s="4" t="n"/>
      <c r="E98" s="4" t="n"/>
      <c r="F98" s="4" t="n"/>
      <c r="G98" s="4" t="n"/>
      <c r="H98" s="5" t="n"/>
      <c r="I98" s="4" t="n"/>
      <c r="J98" s="4" t="n"/>
      <c r="K98" s="4" t="n"/>
      <c r="L98" s="4" t="n"/>
      <c r="M98" s="4" t="n"/>
      <c r="N98" s="4" t="n"/>
      <c r="O98" s="4" t="n"/>
      <c r="P98" s="4" t="n"/>
      <c r="Q98" s="4" t="n"/>
      <c r="R98" s="4" t="n"/>
      <c r="S98" s="4" t="n"/>
      <c r="T98" s="4" t="n"/>
      <c r="U98" s="4" t="n"/>
      <c r="V98" s="6">
        <f>IF(A98="","",COUNTIF(J98:U98,"Yes")*2+COUNTIF(J98:U98,"Partly"))</f>
        <v/>
      </c>
      <c r="W98" s="6">
        <f>IF(A98="","",COUNTIF(J98:U98,"Unknown"))</f>
        <v/>
      </c>
      <c r="X98" s="6">
        <f>IF(OR(A98="",(COUNTIF(J98:U98,"Yes")+COUNTIF(J98:U98,"Partly")+COUNTIF(J98:U98,"No")+COUNTIF(J98:U98,"Unknown"))&lt;12),"",IF(OR(J98="No",L98="No",M98="No"),"Fail",IF(AND(J98="Yes",L98="Yes",M98="Yes"),"Pass","Unresolved")))</f>
        <v/>
      </c>
      <c r="Y98" s="6">
        <f>IF(A98="","",IF((COUNTIF(J98:U98,"Yes")+COUNTIF(J98:U98,"Partly")+COUNTIF(J98:U98,"No")+COUNTIF(J98:U98,"Unknown"))&lt;12,"Incomplete",IF(X98="Fail","Not approved",IF((V98+2*W98+COUNTIF(J98:U98,"Partly"))&lt;Settings!$B$3,"Not approved",IF(OR(X98="Unresolved",W98&gt;=Settings!$B$4),"Find out first",IF(V98&lt;Settings!$B$3,"Not approved",IF(AND(V98&gt;=Settings!$B$2,AND(OR(AND(F98&lt;&gt;"Confidential",F98&lt;&gt;"Restricted"),S98="Yes"),OR(F98&lt;&gt;"Restricted",AND(T98="Yes",U98="Yes")))),"Approve","Approve with limits")))))))</f>
        <v/>
      </c>
      <c r="Z98" s="6">
        <f>IF(Y98="","",IF(Y98="Approve",IF(F98="","[Decide]",F98),IF(Y98="Approve with limits",IF(F98="Public","Public","Internal"),IF(Y98="Not approved","None","[Decide]"))))</f>
        <v/>
      </c>
      <c r="AA98" s="4" t="n"/>
      <c r="AB98" s="4" t="n"/>
      <c r="AC98" s="4" t="n"/>
      <c r="AD98" s="4" t="n"/>
      <c r="AE98" s="4" t="n"/>
      <c r="AF98" s="4" t="n"/>
      <c r="AG98" s="5" t="n"/>
      <c r="AH98" s="4" t="n"/>
    </row>
    <row r="99">
      <c r="A99" s="4" t="n"/>
      <c r="B99" s="4" t="n"/>
      <c r="C99" s="4" t="n"/>
      <c r="D99" s="4" t="n"/>
      <c r="E99" s="4" t="n"/>
      <c r="F99" s="4" t="n"/>
      <c r="G99" s="4" t="n"/>
      <c r="H99" s="5" t="n"/>
      <c r="I99" s="4" t="n"/>
      <c r="J99" s="4" t="n"/>
      <c r="K99" s="4" t="n"/>
      <c r="L99" s="4" t="n"/>
      <c r="M99" s="4" t="n"/>
      <c r="N99" s="4" t="n"/>
      <c r="O99" s="4" t="n"/>
      <c r="P99" s="4" t="n"/>
      <c r="Q99" s="4" t="n"/>
      <c r="R99" s="4" t="n"/>
      <c r="S99" s="4" t="n"/>
      <c r="T99" s="4" t="n"/>
      <c r="U99" s="4" t="n"/>
      <c r="V99" s="6">
        <f>IF(A99="","",COUNTIF(J99:U99,"Yes")*2+COUNTIF(J99:U99,"Partly"))</f>
        <v/>
      </c>
      <c r="W99" s="6">
        <f>IF(A99="","",COUNTIF(J99:U99,"Unknown"))</f>
        <v/>
      </c>
      <c r="X99" s="6">
        <f>IF(OR(A99="",(COUNTIF(J99:U99,"Yes")+COUNTIF(J99:U99,"Partly")+COUNTIF(J99:U99,"No")+COUNTIF(J99:U99,"Unknown"))&lt;12),"",IF(OR(J99="No",L99="No",M99="No"),"Fail",IF(AND(J99="Yes",L99="Yes",M99="Yes"),"Pass","Unresolved")))</f>
        <v/>
      </c>
      <c r="Y99" s="6">
        <f>IF(A99="","",IF((COUNTIF(J99:U99,"Yes")+COUNTIF(J99:U99,"Partly")+COUNTIF(J99:U99,"No")+COUNTIF(J99:U99,"Unknown"))&lt;12,"Incomplete",IF(X99="Fail","Not approved",IF((V99+2*W99+COUNTIF(J99:U99,"Partly"))&lt;Settings!$B$3,"Not approved",IF(OR(X99="Unresolved",W99&gt;=Settings!$B$4),"Find out first",IF(V99&lt;Settings!$B$3,"Not approved",IF(AND(V99&gt;=Settings!$B$2,AND(OR(AND(F99&lt;&gt;"Confidential",F99&lt;&gt;"Restricted"),S99="Yes"),OR(F99&lt;&gt;"Restricted",AND(T99="Yes",U99="Yes")))),"Approve","Approve with limits")))))))</f>
        <v/>
      </c>
      <c r="Z99" s="6">
        <f>IF(Y99="","",IF(Y99="Approve",IF(F99="","[Decide]",F99),IF(Y99="Approve with limits",IF(F99="Public","Public","Internal"),IF(Y99="Not approved","None","[Decide]"))))</f>
        <v/>
      </c>
      <c r="AA99" s="4" t="n"/>
      <c r="AB99" s="4" t="n"/>
      <c r="AC99" s="4" t="n"/>
      <c r="AD99" s="4" t="n"/>
      <c r="AE99" s="4" t="n"/>
      <c r="AF99" s="4" t="n"/>
      <c r="AG99" s="5" t="n"/>
      <c r="AH99" s="4" t="n"/>
    </row>
    <row r="100">
      <c r="A100" s="4" t="n"/>
      <c r="B100" s="4" t="n"/>
      <c r="C100" s="4" t="n"/>
      <c r="D100" s="4" t="n"/>
      <c r="E100" s="4" t="n"/>
      <c r="F100" s="4" t="n"/>
      <c r="G100" s="4" t="n"/>
      <c r="H100" s="5" t="n"/>
      <c r="I100" s="4" t="n"/>
      <c r="J100" s="4" t="n"/>
      <c r="K100" s="4" t="n"/>
      <c r="L100" s="4" t="n"/>
      <c r="M100" s="4" t="n"/>
      <c r="N100" s="4" t="n"/>
      <c r="O100" s="4" t="n"/>
      <c r="P100" s="4" t="n"/>
      <c r="Q100" s="4" t="n"/>
      <c r="R100" s="4" t="n"/>
      <c r="S100" s="4" t="n"/>
      <c r="T100" s="4" t="n"/>
      <c r="U100" s="4" t="n"/>
      <c r="V100" s="6">
        <f>IF(A100="","",COUNTIF(J100:U100,"Yes")*2+COUNTIF(J100:U100,"Partly"))</f>
        <v/>
      </c>
      <c r="W100" s="6">
        <f>IF(A100="","",COUNTIF(J100:U100,"Unknown"))</f>
        <v/>
      </c>
      <c r="X100" s="6">
        <f>IF(OR(A100="",(COUNTIF(J100:U100,"Yes")+COUNTIF(J100:U100,"Partly")+COUNTIF(J100:U100,"No")+COUNTIF(J100:U100,"Unknown"))&lt;12),"",IF(OR(J100="No",L100="No",M100="No"),"Fail",IF(AND(J100="Yes",L100="Yes",M100="Yes"),"Pass","Unresolved")))</f>
        <v/>
      </c>
      <c r="Y100" s="6">
        <f>IF(A100="","",IF((COUNTIF(J100:U100,"Yes")+COUNTIF(J100:U100,"Partly")+COUNTIF(J100:U100,"No")+COUNTIF(J100:U100,"Unknown"))&lt;12,"Incomplete",IF(X100="Fail","Not approved",IF((V100+2*W100+COUNTIF(J100:U100,"Partly"))&lt;Settings!$B$3,"Not approved",IF(OR(X100="Unresolved",W100&gt;=Settings!$B$4),"Find out first",IF(V100&lt;Settings!$B$3,"Not approved",IF(AND(V100&gt;=Settings!$B$2,AND(OR(AND(F100&lt;&gt;"Confidential",F100&lt;&gt;"Restricted"),S100="Yes"),OR(F100&lt;&gt;"Restricted",AND(T100="Yes",U100="Yes")))),"Approve","Approve with limits")))))))</f>
        <v/>
      </c>
      <c r="Z100" s="6">
        <f>IF(Y100="","",IF(Y100="Approve",IF(F100="","[Decide]",F100),IF(Y100="Approve with limits",IF(F100="Public","Public","Internal"),IF(Y100="Not approved","None","[Decide]"))))</f>
        <v/>
      </c>
      <c r="AA100" s="4" t="n"/>
      <c r="AB100" s="4" t="n"/>
      <c r="AC100" s="4" t="n"/>
      <c r="AD100" s="4" t="n"/>
      <c r="AE100" s="4" t="n"/>
      <c r="AF100" s="4" t="n"/>
      <c r="AG100" s="5" t="n"/>
      <c r="AH100" s="4" t="n"/>
    </row>
    <row r="101">
      <c r="A101" s="4" t="n"/>
      <c r="B101" s="4" t="n"/>
      <c r="C101" s="4" t="n"/>
      <c r="D101" s="4" t="n"/>
      <c r="E101" s="4" t="n"/>
      <c r="F101" s="4" t="n"/>
      <c r="G101" s="4" t="n"/>
      <c r="H101" s="5" t="n"/>
      <c r="I101" s="4" t="n"/>
      <c r="J101" s="4" t="n"/>
      <c r="K101" s="4" t="n"/>
      <c r="L101" s="4" t="n"/>
      <c r="M101" s="4" t="n"/>
      <c r="N101" s="4" t="n"/>
      <c r="O101" s="4" t="n"/>
      <c r="P101" s="4" t="n"/>
      <c r="Q101" s="4" t="n"/>
      <c r="R101" s="4" t="n"/>
      <c r="S101" s="4" t="n"/>
      <c r="T101" s="4" t="n"/>
      <c r="U101" s="4" t="n"/>
      <c r="V101" s="6">
        <f>IF(A101="","",COUNTIF(J101:U101,"Yes")*2+COUNTIF(J101:U101,"Partly"))</f>
        <v/>
      </c>
      <c r="W101" s="6">
        <f>IF(A101="","",COUNTIF(J101:U101,"Unknown"))</f>
        <v/>
      </c>
      <c r="X101" s="6">
        <f>IF(OR(A101="",(COUNTIF(J101:U101,"Yes")+COUNTIF(J101:U101,"Partly")+COUNTIF(J101:U101,"No")+COUNTIF(J101:U101,"Unknown"))&lt;12),"",IF(OR(J101="No",L101="No",M101="No"),"Fail",IF(AND(J101="Yes",L101="Yes",M101="Yes"),"Pass","Unresolved")))</f>
        <v/>
      </c>
      <c r="Y101" s="6">
        <f>IF(A101="","",IF((COUNTIF(J101:U101,"Yes")+COUNTIF(J101:U101,"Partly")+COUNTIF(J101:U101,"No")+COUNTIF(J101:U101,"Unknown"))&lt;12,"Incomplete",IF(X101="Fail","Not approved",IF((V101+2*W101+COUNTIF(J101:U101,"Partly"))&lt;Settings!$B$3,"Not approved",IF(OR(X101="Unresolved",W101&gt;=Settings!$B$4),"Find out first",IF(V101&lt;Settings!$B$3,"Not approved",IF(AND(V101&gt;=Settings!$B$2,AND(OR(AND(F101&lt;&gt;"Confidential",F101&lt;&gt;"Restricted"),S101="Yes"),OR(F101&lt;&gt;"Restricted",AND(T101="Yes",U101="Yes")))),"Approve","Approve with limits")))))))</f>
        <v/>
      </c>
      <c r="Z101" s="6">
        <f>IF(Y101="","",IF(Y101="Approve",IF(F101="","[Decide]",F101),IF(Y101="Approve with limits",IF(F101="Public","Public","Internal"),IF(Y101="Not approved","None","[Decide]"))))</f>
        <v/>
      </c>
      <c r="AA101" s="4" t="n"/>
      <c r="AB101" s="4" t="n"/>
      <c r="AC101" s="4" t="n"/>
      <c r="AD101" s="4" t="n"/>
      <c r="AE101" s="4" t="n"/>
      <c r="AF101" s="4" t="n"/>
      <c r="AG101" s="5" t="n"/>
      <c r="AH101" s="4" t="n"/>
    </row>
  </sheetData>
  <conditionalFormatting sqref="Y2:Y101">
    <cfRule type="expression" priority="1" dxfId="0">
      <formula>$Y2="Approve"</formula>
    </cfRule>
    <cfRule type="expression" priority="2" dxfId="1">
      <formula>$Y2="Approve with limits"</formula>
    </cfRule>
    <cfRule type="expression" priority="3" dxfId="2">
      <formula>$Y2="Not approved"</formula>
    </cfRule>
    <cfRule type="expression" priority="4" dxfId="3">
      <formula>$Y2="Find out first"</formula>
    </cfRule>
    <cfRule type="expression" priority="5" dxfId="4">
      <formula>$Y2="Incomplete"</formula>
    </cfRule>
  </conditionalFormatting>
  <conditionalFormatting sqref="J2:U101">
    <cfRule type="expression" priority="6" dxfId="5">
      <formula>J2="Yes"</formula>
    </cfRule>
    <cfRule type="expression" priority="7" dxfId="6">
      <formula>J2="Partly"</formula>
    </cfRule>
    <cfRule type="expression" priority="8" dxfId="7">
      <formula>J2="No"</formula>
    </cfRule>
    <cfRule type="expression" priority="9" dxfId="8">
      <formula>J2="Unknown"</formula>
    </cfRule>
  </conditionalFormatting>
  <conditionalFormatting sqref="X2:X101">
    <cfRule type="expression" priority="10" dxfId="2">
      <formula>$X2="Fail"</formula>
    </cfRule>
  </conditionalFormatting>
  <dataValidations count="4">
    <dataValidation sqref="J2:U101" showDropDown="0" showInputMessage="0" showErrorMessage="1" allowBlank="1" errorTitle="Answer" error="Choose Yes, Partly, No or Unknown." type="list">
      <formula1>=Lists!$A$2:$A$5</formula1>
    </dataValidation>
    <dataValidation sqref="F2:F101" showDropDown="0" showInputMessage="0" showErrorMessage="1" allowBlank="1" errorTitle="Data level" error="Choose Public, Internal, Confidential or Restricted." type="list">
      <formula1>=Lists!$B$2:$B$5</formula1>
    </dataValidation>
    <dataValidation sqref="AE2:AE101" showDropDown="0" showInputMessage="0" showErrorMessage="1" allowBlank="1" errorTitle="Decision" error="Choose a status from the list." type="list">
      <formula1>=Lists!$C$2:$C$6</formula1>
    </dataValidation>
    <dataValidation sqref="H2:H101 AG2:AG101" showDropDown="0" showInputMessage="0" showErrorMessage="1" allowBlank="1" errorTitle="Date" error="Enter a date, for example 2026-11-01." type="date" operator="greaterThan">
      <formula1>36526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201"/>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26" customWidth="1" min="2" max="2"/>
    <col width="10" customWidth="1" min="3" max="3"/>
    <col width="70" customWidth="1" min="4" max="4"/>
    <col width="40" customWidth="1" min="5" max="5"/>
    <col width="12" customWidth="1" min="6" max="6"/>
    <col width="14" customWidth="1" min="7" max="7"/>
  </cols>
  <sheetData>
    <row r="1" ht="48" customHeight="1">
      <c r="A1" s="3" t="inlineStr">
        <is>
          <t>Tool or AI feature</t>
        </is>
      </c>
      <c r="B1" s="3" t="inlineStr">
        <is>
          <t>Question</t>
        </is>
      </c>
      <c r="C1" s="3" t="inlineStr">
        <is>
          <t>Answer</t>
        </is>
      </c>
      <c r="D1" s="3" t="inlineStr">
        <is>
          <t>What the vendor's terms say (quote or close paraphrase)</t>
        </is>
      </c>
      <c r="E1" s="3" t="inlineStr">
        <is>
          <t>Link to the page you read</t>
        </is>
      </c>
      <c r="F1" s="3" t="inlineStr">
        <is>
          <t>Date checked</t>
        </is>
      </c>
      <c r="G1" s="3" t="inlineStr">
        <is>
          <t>Checked by</t>
        </is>
      </c>
    </row>
    <row r="2">
      <c r="F2" s="7" t="n"/>
    </row>
    <row r="3">
      <c r="F3" s="7" t="n"/>
    </row>
    <row r="4">
      <c r="F4" s="7" t="n"/>
    </row>
    <row r="5">
      <c r="F5" s="7" t="n"/>
    </row>
    <row r="6">
      <c r="F6" s="7" t="n"/>
    </row>
    <row r="7">
      <c r="F7" s="7" t="n"/>
    </row>
    <row r="8">
      <c r="F8" s="7" t="n"/>
    </row>
    <row r="9">
      <c r="F9" s="7" t="n"/>
    </row>
    <row r="10">
      <c r="F10" s="7" t="n"/>
    </row>
    <row r="11">
      <c r="F11" s="7" t="n"/>
    </row>
    <row r="12">
      <c r="F12" s="7" t="n"/>
    </row>
    <row r="13">
      <c r="F13" s="7" t="n"/>
    </row>
    <row r="14">
      <c r="F14" s="7" t="n"/>
    </row>
    <row r="15">
      <c r="F15" s="7" t="n"/>
    </row>
    <row r="16">
      <c r="F16" s="7" t="n"/>
    </row>
    <row r="17">
      <c r="F17" s="7" t="n"/>
    </row>
    <row r="18">
      <c r="F18" s="7" t="n"/>
    </row>
    <row r="19">
      <c r="F19" s="7" t="n"/>
    </row>
    <row r="20">
      <c r="F20" s="7" t="n"/>
    </row>
    <row r="21">
      <c r="F21" s="7" t="n"/>
    </row>
    <row r="22">
      <c r="F22" s="7" t="n"/>
    </row>
    <row r="23">
      <c r="F23" s="7" t="n"/>
    </row>
    <row r="24">
      <c r="F24" s="7" t="n"/>
    </row>
    <row r="25">
      <c r="F25" s="7" t="n"/>
    </row>
    <row r="26">
      <c r="F26" s="7" t="n"/>
    </row>
    <row r="27">
      <c r="F27" s="7" t="n"/>
    </row>
    <row r="28">
      <c r="F28" s="7" t="n"/>
    </row>
    <row r="29">
      <c r="F29" s="7" t="n"/>
    </row>
    <row r="30">
      <c r="F30" s="7" t="n"/>
    </row>
    <row r="31">
      <c r="F31" s="7" t="n"/>
    </row>
    <row r="32">
      <c r="F32" s="7" t="n"/>
    </row>
    <row r="33">
      <c r="F33" s="7" t="n"/>
    </row>
    <row r="34">
      <c r="F34" s="7" t="n"/>
    </row>
    <row r="35">
      <c r="F35" s="7" t="n"/>
    </row>
    <row r="36">
      <c r="F36" s="7" t="n"/>
    </row>
    <row r="37">
      <c r="F37" s="7" t="n"/>
    </row>
    <row r="38">
      <c r="F38" s="7" t="n"/>
    </row>
    <row r="39">
      <c r="F39" s="7" t="n"/>
    </row>
    <row r="40">
      <c r="F40" s="7" t="n"/>
    </row>
    <row r="41">
      <c r="F41" s="7" t="n"/>
    </row>
    <row r="42">
      <c r="F42" s="7" t="n"/>
    </row>
    <row r="43">
      <c r="F43" s="7" t="n"/>
    </row>
    <row r="44">
      <c r="F44" s="7" t="n"/>
    </row>
    <row r="45">
      <c r="F45" s="7" t="n"/>
    </row>
    <row r="46">
      <c r="F46" s="7" t="n"/>
    </row>
    <row r="47">
      <c r="F47" s="7" t="n"/>
    </row>
    <row r="48">
      <c r="F48" s="7" t="n"/>
    </row>
    <row r="49">
      <c r="F49" s="7" t="n"/>
    </row>
    <row r="50">
      <c r="F50" s="7" t="n"/>
    </row>
    <row r="51">
      <c r="F51" s="7" t="n"/>
    </row>
    <row r="52">
      <c r="F52" s="7" t="n"/>
    </row>
    <row r="53">
      <c r="F53" s="7" t="n"/>
    </row>
    <row r="54">
      <c r="F54" s="7" t="n"/>
    </row>
    <row r="55">
      <c r="F55" s="7" t="n"/>
    </row>
    <row r="56">
      <c r="F56" s="7" t="n"/>
    </row>
    <row r="57">
      <c r="F57" s="7" t="n"/>
    </row>
    <row r="58">
      <c r="F58" s="7" t="n"/>
    </row>
    <row r="59">
      <c r="F59" s="7" t="n"/>
    </row>
    <row r="60">
      <c r="F60" s="7" t="n"/>
    </row>
    <row r="61">
      <c r="F61" s="7" t="n"/>
    </row>
    <row r="62">
      <c r="F62" s="7" t="n"/>
    </row>
    <row r="63">
      <c r="F63" s="7" t="n"/>
    </row>
    <row r="64">
      <c r="F64" s="7" t="n"/>
    </row>
    <row r="65">
      <c r="F65" s="7" t="n"/>
    </row>
    <row r="66">
      <c r="F66" s="7" t="n"/>
    </row>
    <row r="67">
      <c r="F67" s="7" t="n"/>
    </row>
    <row r="68">
      <c r="F68" s="7" t="n"/>
    </row>
    <row r="69">
      <c r="F69" s="7" t="n"/>
    </row>
    <row r="70">
      <c r="F70" s="7" t="n"/>
    </row>
    <row r="71">
      <c r="F71" s="7" t="n"/>
    </row>
    <row r="72">
      <c r="F72" s="7" t="n"/>
    </row>
    <row r="73">
      <c r="F73" s="7" t="n"/>
    </row>
    <row r="74">
      <c r="F74" s="7" t="n"/>
    </row>
    <row r="75">
      <c r="F75" s="7" t="n"/>
    </row>
    <row r="76">
      <c r="F76" s="7" t="n"/>
    </row>
    <row r="77">
      <c r="F77" s="7" t="n"/>
    </row>
    <row r="78">
      <c r="F78" s="7" t="n"/>
    </row>
    <row r="79">
      <c r="F79" s="7" t="n"/>
    </row>
    <row r="80">
      <c r="F80" s="7" t="n"/>
    </row>
    <row r="81">
      <c r="F81" s="7" t="n"/>
    </row>
    <row r="82">
      <c r="F82" s="7" t="n"/>
    </row>
    <row r="83">
      <c r="F83" s="7" t="n"/>
    </row>
    <row r="84">
      <c r="F84" s="7" t="n"/>
    </row>
    <row r="85">
      <c r="F85" s="7" t="n"/>
    </row>
    <row r="86">
      <c r="F86" s="7" t="n"/>
    </row>
    <row r="87">
      <c r="F87" s="7" t="n"/>
    </row>
    <row r="88">
      <c r="F88" s="7" t="n"/>
    </row>
    <row r="89">
      <c r="F89" s="7" t="n"/>
    </row>
    <row r="90">
      <c r="F90" s="7" t="n"/>
    </row>
    <row r="91">
      <c r="F91" s="7" t="n"/>
    </row>
    <row r="92">
      <c r="F92" s="7" t="n"/>
    </row>
    <row r="93">
      <c r="F93" s="7" t="n"/>
    </row>
    <row r="94">
      <c r="F94" s="7" t="n"/>
    </row>
    <row r="95">
      <c r="F95" s="7" t="n"/>
    </row>
    <row r="96">
      <c r="F96" s="7" t="n"/>
    </row>
    <row r="97">
      <c r="F97" s="7" t="n"/>
    </row>
    <row r="98">
      <c r="F98" s="7" t="n"/>
    </row>
    <row r="99">
      <c r="F99" s="7" t="n"/>
    </row>
    <row r="100">
      <c r="F100" s="7" t="n"/>
    </row>
    <row r="101">
      <c r="F101" s="7" t="n"/>
    </row>
    <row r="102">
      <c r="F102" s="7" t="n"/>
    </row>
    <row r="103">
      <c r="F103" s="7" t="n"/>
    </row>
    <row r="104">
      <c r="F104" s="7" t="n"/>
    </row>
    <row r="105">
      <c r="F105" s="7" t="n"/>
    </row>
    <row r="106">
      <c r="F106" s="7" t="n"/>
    </row>
    <row r="107">
      <c r="F107" s="7" t="n"/>
    </row>
    <row r="108">
      <c r="F108" s="7" t="n"/>
    </row>
    <row r="109">
      <c r="F109" s="7" t="n"/>
    </row>
    <row r="110">
      <c r="F110" s="7" t="n"/>
    </row>
    <row r="111">
      <c r="F111" s="7" t="n"/>
    </row>
    <row r="112">
      <c r="F112" s="7" t="n"/>
    </row>
    <row r="113">
      <c r="F113" s="7" t="n"/>
    </row>
    <row r="114">
      <c r="F114" s="7" t="n"/>
    </row>
    <row r="115">
      <c r="F115" s="7" t="n"/>
    </row>
    <row r="116">
      <c r="F116" s="7" t="n"/>
    </row>
    <row r="117">
      <c r="F117" s="7" t="n"/>
    </row>
    <row r="118">
      <c r="F118" s="7" t="n"/>
    </row>
    <row r="119">
      <c r="F119" s="7" t="n"/>
    </row>
    <row r="120">
      <c r="F120" s="7" t="n"/>
    </row>
    <row r="121">
      <c r="F121" s="7" t="n"/>
    </row>
    <row r="122">
      <c r="F122" s="7" t="n"/>
    </row>
    <row r="123">
      <c r="F123" s="7" t="n"/>
    </row>
    <row r="124">
      <c r="F124" s="7" t="n"/>
    </row>
    <row r="125">
      <c r="F125" s="7" t="n"/>
    </row>
    <row r="126">
      <c r="F126" s="7" t="n"/>
    </row>
    <row r="127">
      <c r="F127" s="7" t="n"/>
    </row>
    <row r="128">
      <c r="F128" s="7" t="n"/>
    </row>
    <row r="129">
      <c r="F129" s="7" t="n"/>
    </row>
    <row r="130">
      <c r="F130" s="7" t="n"/>
    </row>
    <row r="131">
      <c r="F131" s="7" t="n"/>
    </row>
    <row r="132">
      <c r="F132" s="7" t="n"/>
    </row>
    <row r="133">
      <c r="F133" s="7" t="n"/>
    </row>
    <row r="134">
      <c r="F134" s="7" t="n"/>
    </row>
    <row r="135">
      <c r="F135" s="7" t="n"/>
    </row>
    <row r="136">
      <c r="F136" s="7" t="n"/>
    </row>
    <row r="137">
      <c r="F137" s="7" t="n"/>
    </row>
    <row r="138">
      <c r="F138" s="7" t="n"/>
    </row>
    <row r="139">
      <c r="F139" s="7" t="n"/>
    </row>
    <row r="140">
      <c r="F140" s="7" t="n"/>
    </row>
    <row r="141">
      <c r="F141" s="7" t="n"/>
    </row>
    <row r="142">
      <c r="F142" s="7" t="n"/>
    </row>
    <row r="143">
      <c r="F143" s="7" t="n"/>
    </row>
    <row r="144">
      <c r="F144" s="7" t="n"/>
    </row>
    <row r="145">
      <c r="F145" s="7" t="n"/>
    </row>
    <row r="146">
      <c r="F146" s="7" t="n"/>
    </row>
    <row r="147">
      <c r="F147" s="7" t="n"/>
    </row>
    <row r="148">
      <c r="F148" s="7" t="n"/>
    </row>
    <row r="149">
      <c r="F149" s="7" t="n"/>
    </row>
    <row r="150">
      <c r="F150" s="7" t="n"/>
    </row>
    <row r="151">
      <c r="F151" s="7" t="n"/>
    </row>
    <row r="152">
      <c r="F152" s="7" t="n"/>
    </row>
    <row r="153">
      <c r="F153" s="7" t="n"/>
    </row>
    <row r="154">
      <c r="F154" s="7" t="n"/>
    </row>
    <row r="155">
      <c r="F155" s="7" t="n"/>
    </row>
    <row r="156">
      <c r="F156" s="7" t="n"/>
    </row>
    <row r="157">
      <c r="F157" s="7" t="n"/>
    </row>
    <row r="158">
      <c r="F158" s="7" t="n"/>
    </row>
    <row r="159">
      <c r="F159" s="7" t="n"/>
    </row>
    <row r="160">
      <c r="F160" s="7" t="n"/>
    </row>
    <row r="161">
      <c r="F161" s="7" t="n"/>
    </row>
    <row r="162">
      <c r="F162" s="7" t="n"/>
    </row>
    <row r="163">
      <c r="F163" s="7" t="n"/>
    </row>
    <row r="164">
      <c r="F164" s="7" t="n"/>
    </row>
    <row r="165">
      <c r="F165" s="7" t="n"/>
    </row>
    <row r="166">
      <c r="F166" s="7" t="n"/>
    </row>
    <row r="167">
      <c r="F167" s="7" t="n"/>
    </row>
    <row r="168">
      <c r="F168" s="7" t="n"/>
    </row>
    <row r="169">
      <c r="F169" s="7" t="n"/>
    </row>
    <row r="170">
      <c r="F170" s="7" t="n"/>
    </row>
    <row r="171">
      <c r="F171" s="7" t="n"/>
    </row>
    <row r="172">
      <c r="F172" s="7" t="n"/>
    </row>
    <row r="173">
      <c r="F173" s="7" t="n"/>
    </row>
    <row r="174">
      <c r="F174" s="7" t="n"/>
    </row>
    <row r="175">
      <c r="F175" s="7" t="n"/>
    </row>
    <row r="176">
      <c r="F176" s="7" t="n"/>
    </row>
    <row r="177">
      <c r="F177" s="7" t="n"/>
    </row>
    <row r="178">
      <c r="F178" s="7" t="n"/>
    </row>
    <row r="179">
      <c r="F179" s="7" t="n"/>
    </row>
    <row r="180">
      <c r="F180" s="7" t="n"/>
    </row>
    <row r="181">
      <c r="F181" s="7" t="n"/>
    </row>
    <row r="182">
      <c r="F182" s="7" t="n"/>
    </row>
    <row r="183">
      <c r="F183" s="7" t="n"/>
    </row>
    <row r="184">
      <c r="F184" s="7" t="n"/>
    </row>
    <row r="185">
      <c r="F185" s="7" t="n"/>
    </row>
    <row r="186">
      <c r="F186" s="7" t="n"/>
    </row>
    <row r="187">
      <c r="F187" s="7" t="n"/>
    </row>
    <row r="188">
      <c r="F188" s="7" t="n"/>
    </row>
    <row r="189">
      <c r="F189" s="7" t="n"/>
    </row>
    <row r="190">
      <c r="F190" s="7" t="n"/>
    </row>
    <row r="191">
      <c r="F191" s="7" t="n"/>
    </row>
    <row r="192">
      <c r="F192" s="7" t="n"/>
    </row>
    <row r="193">
      <c r="F193" s="7" t="n"/>
    </row>
    <row r="194">
      <c r="F194" s="7" t="n"/>
    </row>
    <row r="195">
      <c r="F195" s="7" t="n"/>
    </row>
    <row r="196">
      <c r="F196" s="7" t="n"/>
    </row>
    <row r="197">
      <c r="F197" s="7" t="n"/>
    </row>
    <row r="198">
      <c r="F198" s="7" t="n"/>
    </row>
    <row r="199">
      <c r="F199" s="7" t="n"/>
    </row>
    <row r="200">
      <c r="F200" s="7" t="n"/>
    </row>
    <row r="201">
      <c r="F201" s="7" t="n"/>
    </row>
    <row r="202">
      <c r="F202" s="7" t="n"/>
    </row>
    <row r="203">
      <c r="F203" s="7" t="n"/>
    </row>
    <row r="204">
      <c r="F204" s="7" t="n"/>
    </row>
    <row r="205">
      <c r="F205" s="7" t="n"/>
    </row>
    <row r="206">
      <c r="F206" s="7" t="n"/>
    </row>
    <row r="207">
      <c r="F207" s="7" t="n"/>
    </row>
    <row r="208">
      <c r="F208" s="7" t="n"/>
    </row>
    <row r="209">
      <c r="F209" s="7" t="n"/>
    </row>
    <row r="210">
      <c r="F210" s="7" t="n"/>
    </row>
    <row r="211">
      <c r="F211" s="7" t="n"/>
    </row>
    <row r="212">
      <c r="F212" s="7" t="n"/>
    </row>
    <row r="213">
      <c r="F213" s="7" t="n"/>
    </row>
    <row r="214">
      <c r="F214" s="7" t="n"/>
    </row>
    <row r="215">
      <c r="F215" s="7" t="n"/>
    </row>
    <row r="216">
      <c r="F216" s="7" t="n"/>
    </row>
    <row r="217">
      <c r="F217" s="7" t="n"/>
    </row>
    <row r="218">
      <c r="F218" s="7" t="n"/>
    </row>
    <row r="219">
      <c r="F219" s="7" t="n"/>
    </row>
    <row r="220">
      <c r="F220" s="7" t="n"/>
    </row>
    <row r="221">
      <c r="F221" s="7" t="n"/>
    </row>
    <row r="222">
      <c r="F222" s="7" t="n"/>
    </row>
    <row r="223">
      <c r="F223" s="7" t="n"/>
    </row>
    <row r="224">
      <c r="F224" s="7" t="n"/>
    </row>
    <row r="225">
      <c r="F225" s="7" t="n"/>
    </row>
    <row r="226">
      <c r="F226" s="7" t="n"/>
    </row>
    <row r="227">
      <c r="F227" s="7" t="n"/>
    </row>
    <row r="228">
      <c r="F228" s="7" t="n"/>
    </row>
    <row r="229">
      <c r="F229" s="7" t="n"/>
    </row>
    <row r="230">
      <c r="F230" s="7" t="n"/>
    </row>
    <row r="231">
      <c r="F231" s="7" t="n"/>
    </row>
    <row r="232">
      <c r="F232" s="7" t="n"/>
    </row>
    <row r="233">
      <c r="F233" s="7" t="n"/>
    </row>
    <row r="234">
      <c r="F234" s="7" t="n"/>
    </row>
    <row r="235">
      <c r="F235" s="7" t="n"/>
    </row>
    <row r="236">
      <c r="F236" s="7" t="n"/>
    </row>
    <row r="237">
      <c r="F237" s="7" t="n"/>
    </row>
    <row r="238">
      <c r="F238" s="7" t="n"/>
    </row>
    <row r="239">
      <c r="F239" s="7" t="n"/>
    </row>
    <row r="240">
      <c r="F240" s="7" t="n"/>
    </row>
    <row r="241">
      <c r="F241" s="7" t="n"/>
    </row>
    <row r="242">
      <c r="F242" s="7" t="n"/>
    </row>
    <row r="243">
      <c r="F243" s="7" t="n"/>
    </row>
    <row r="244">
      <c r="F244" s="7" t="n"/>
    </row>
    <row r="245">
      <c r="F245" s="7" t="n"/>
    </row>
    <row r="246">
      <c r="F246" s="7" t="n"/>
    </row>
    <row r="247">
      <c r="F247" s="7" t="n"/>
    </row>
    <row r="248">
      <c r="F248" s="7" t="n"/>
    </row>
    <row r="249">
      <c r="F249" s="7" t="n"/>
    </row>
    <row r="250">
      <c r="F250" s="7" t="n"/>
    </row>
    <row r="251">
      <c r="F251" s="7" t="n"/>
    </row>
    <row r="252">
      <c r="F252" s="7" t="n"/>
    </row>
    <row r="253">
      <c r="F253" s="7" t="n"/>
    </row>
    <row r="254">
      <c r="F254" s="7" t="n"/>
    </row>
    <row r="255">
      <c r="F255" s="7" t="n"/>
    </row>
    <row r="256">
      <c r="F256" s="7" t="n"/>
    </row>
    <row r="257">
      <c r="F257" s="7" t="n"/>
    </row>
    <row r="258">
      <c r="F258" s="7" t="n"/>
    </row>
    <row r="259">
      <c r="F259" s="7" t="n"/>
    </row>
    <row r="260">
      <c r="F260" s="7" t="n"/>
    </row>
    <row r="261">
      <c r="F261" s="7" t="n"/>
    </row>
    <row r="262">
      <c r="F262" s="7" t="n"/>
    </row>
    <row r="263">
      <c r="F263" s="7" t="n"/>
    </row>
    <row r="264">
      <c r="F264" s="7" t="n"/>
    </row>
    <row r="265">
      <c r="F265" s="7" t="n"/>
    </row>
    <row r="266">
      <c r="F266" s="7" t="n"/>
    </row>
    <row r="267">
      <c r="F267" s="7" t="n"/>
    </row>
    <row r="268">
      <c r="F268" s="7" t="n"/>
    </row>
    <row r="269">
      <c r="F269" s="7" t="n"/>
    </row>
    <row r="270">
      <c r="F270" s="7" t="n"/>
    </row>
    <row r="271">
      <c r="F271" s="7" t="n"/>
    </row>
    <row r="272">
      <c r="F272" s="7" t="n"/>
    </row>
    <row r="273">
      <c r="F273" s="7" t="n"/>
    </row>
    <row r="274">
      <c r="F274" s="7" t="n"/>
    </row>
    <row r="275">
      <c r="F275" s="7" t="n"/>
    </row>
    <row r="276">
      <c r="F276" s="7" t="n"/>
    </row>
    <row r="277">
      <c r="F277" s="7" t="n"/>
    </row>
    <row r="278">
      <c r="F278" s="7" t="n"/>
    </row>
    <row r="279">
      <c r="F279" s="7" t="n"/>
    </row>
    <row r="280">
      <c r="F280" s="7" t="n"/>
    </row>
    <row r="281">
      <c r="F281" s="7" t="n"/>
    </row>
    <row r="282">
      <c r="F282" s="7" t="n"/>
    </row>
    <row r="283">
      <c r="F283" s="7" t="n"/>
    </row>
    <row r="284">
      <c r="F284" s="7" t="n"/>
    </row>
    <row r="285">
      <c r="F285" s="7" t="n"/>
    </row>
    <row r="286">
      <c r="F286" s="7" t="n"/>
    </row>
    <row r="287">
      <c r="F287" s="7" t="n"/>
    </row>
    <row r="288">
      <c r="F288" s="7" t="n"/>
    </row>
    <row r="289">
      <c r="F289" s="7" t="n"/>
    </row>
    <row r="290">
      <c r="F290" s="7" t="n"/>
    </row>
    <row r="291">
      <c r="F291" s="7" t="n"/>
    </row>
    <row r="292">
      <c r="F292" s="7" t="n"/>
    </row>
    <row r="293">
      <c r="F293" s="7" t="n"/>
    </row>
    <row r="294">
      <c r="F294" s="7" t="n"/>
    </row>
    <row r="295">
      <c r="F295" s="7" t="n"/>
    </row>
    <row r="296">
      <c r="F296" s="7" t="n"/>
    </row>
    <row r="297">
      <c r="F297" s="7" t="n"/>
    </row>
    <row r="298">
      <c r="F298" s="7" t="n"/>
    </row>
    <row r="299">
      <c r="F299" s="7" t="n"/>
    </row>
    <row r="300">
      <c r="F300" s="7" t="n"/>
    </row>
    <row r="301">
      <c r="F301" s="7" t="n"/>
    </row>
    <row r="302">
      <c r="F302" s="7" t="n"/>
    </row>
    <row r="303">
      <c r="F303" s="7" t="n"/>
    </row>
    <row r="304">
      <c r="F304" s="7" t="n"/>
    </row>
    <row r="305">
      <c r="F305" s="7" t="n"/>
    </row>
    <row r="306">
      <c r="F306" s="7" t="n"/>
    </row>
    <row r="307">
      <c r="F307" s="7" t="n"/>
    </row>
    <row r="308">
      <c r="F308" s="7" t="n"/>
    </row>
    <row r="309">
      <c r="F309" s="7" t="n"/>
    </row>
    <row r="310">
      <c r="F310" s="7" t="n"/>
    </row>
    <row r="311">
      <c r="F311" s="7" t="n"/>
    </row>
    <row r="312">
      <c r="F312" s="7" t="n"/>
    </row>
    <row r="313">
      <c r="F313" s="7" t="n"/>
    </row>
    <row r="314">
      <c r="F314" s="7" t="n"/>
    </row>
    <row r="315">
      <c r="F315" s="7" t="n"/>
    </row>
    <row r="316">
      <c r="F316" s="7" t="n"/>
    </row>
    <row r="317">
      <c r="F317" s="7" t="n"/>
    </row>
    <row r="318">
      <c r="F318" s="7" t="n"/>
    </row>
    <row r="319">
      <c r="F319" s="7" t="n"/>
    </row>
    <row r="320">
      <c r="F320" s="7" t="n"/>
    </row>
    <row r="321">
      <c r="F321" s="7" t="n"/>
    </row>
    <row r="322">
      <c r="F322" s="7" t="n"/>
    </row>
    <row r="323">
      <c r="F323" s="7" t="n"/>
    </row>
    <row r="324">
      <c r="F324" s="7" t="n"/>
    </row>
    <row r="325">
      <c r="F325" s="7" t="n"/>
    </row>
    <row r="326">
      <c r="F326" s="7" t="n"/>
    </row>
    <row r="327">
      <c r="F327" s="7" t="n"/>
    </row>
    <row r="328">
      <c r="F328" s="7" t="n"/>
    </row>
    <row r="329">
      <c r="F329" s="7" t="n"/>
    </row>
    <row r="330">
      <c r="F330" s="7" t="n"/>
    </row>
    <row r="331">
      <c r="F331" s="7" t="n"/>
    </row>
    <row r="332">
      <c r="F332" s="7" t="n"/>
    </row>
    <row r="333">
      <c r="F333" s="7" t="n"/>
    </row>
    <row r="334">
      <c r="F334" s="7" t="n"/>
    </row>
    <row r="335">
      <c r="F335" s="7" t="n"/>
    </row>
    <row r="336">
      <c r="F336" s="7" t="n"/>
    </row>
    <row r="337">
      <c r="F337" s="7" t="n"/>
    </row>
    <row r="338">
      <c r="F338" s="7" t="n"/>
    </row>
    <row r="339">
      <c r="F339" s="7" t="n"/>
    </row>
    <row r="340">
      <c r="F340" s="7" t="n"/>
    </row>
    <row r="341">
      <c r="F341" s="7" t="n"/>
    </row>
    <row r="342">
      <c r="F342" s="7" t="n"/>
    </row>
    <row r="343">
      <c r="F343" s="7" t="n"/>
    </row>
    <row r="344">
      <c r="F344" s="7" t="n"/>
    </row>
    <row r="345">
      <c r="F345" s="7" t="n"/>
    </row>
    <row r="346">
      <c r="F346" s="7" t="n"/>
    </row>
    <row r="347">
      <c r="F347" s="7" t="n"/>
    </row>
    <row r="348">
      <c r="F348" s="7" t="n"/>
    </row>
    <row r="349">
      <c r="F349" s="7" t="n"/>
    </row>
    <row r="350">
      <c r="F350" s="7" t="n"/>
    </row>
    <row r="351">
      <c r="F351" s="7" t="n"/>
    </row>
    <row r="352">
      <c r="F352" s="7" t="n"/>
    </row>
    <row r="353">
      <c r="F353" s="7" t="n"/>
    </row>
    <row r="354">
      <c r="F354" s="7" t="n"/>
    </row>
    <row r="355">
      <c r="F355" s="7" t="n"/>
    </row>
    <row r="356">
      <c r="F356" s="7" t="n"/>
    </row>
    <row r="357">
      <c r="F357" s="7" t="n"/>
    </row>
    <row r="358">
      <c r="F358" s="7" t="n"/>
    </row>
    <row r="359">
      <c r="F359" s="7" t="n"/>
    </row>
    <row r="360">
      <c r="F360" s="7" t="n"/>
    </row>
    <row r="361">
      <c r="F361" s="7" t="n"/>
    </row>
    <row r="362">
      <c r="F362" s="7" t="n"/>
    </row>
    <row r="363">
      <c r="F363" s="7" t="n"/>
    </row>
    <row r="364">
      <c r="F364" s="7" t="n"/>
    </row>
    <row r="365">
      <c r="F365" s="7" t="n"/>
    </row>
    <row r="366">
      <c r="F366" s="7" t="n"/>
    </row>
    <row r="367">
      <c r="F367" s="7" t="n"/>
    </row>
    <row r="368">
      <c r="F368" s="7" t="n"/>
    </row>
    <row r="369">
      <c r="F369" s="7" t="n"/>
    </row>
    <row r="370">
      <c r="F370" s="7" t="n"/>
    </row>
    <row r="371">
      <c r="F371" s="7" t="n"/>
    </row>
    <row r="372">
      <c r="F372" s="7" t="n"/>
    </row>
    <row r="373">
      <c r="F373" s="7" t="n"/>
    </row>
    <row r="374">
      <c r="F374" s="7" t="n"/>
    </row>
    <row r="375">
      <c r="F375" s="7" t="n"/>
    </row>
    <row r="376">
      <c r="F376" s="7" t="n"/>
    </row>
    <row r="377">
      <c r="F377" s="7" t="n"/>
    </row>
    <row r="378">
      <c r="F378" s="7" t="n"/>
    </row>
    <row r="379">
      <c r="F379" s="7" t="n"/>
    </row>
    <row r="380">
      <c r="F380" s="7" t="n"/>
    </row>
    <row r="381">
      <c r="F381" s="7" t="n"/>
    </row>
    <row r="382">
      <c r="F382" s="7" t="n"/>
    </row>
    <row r="383">
      <c r="F383" s="7" t="n"/>
    </row>
    <row r="384">
      <c r="F384" s="7" t="n"/>
    </row>
    <row r="385">
      <c r="F385" s="7" t="n"/>
    </row>
    <row r="386">
      <c r="F386" s="7" t="n"/>
    </row>
    <row r="387">
      <c r="F387" s="7" t="n"/>
    </row>
    <row r="388">
      <c r="F388" s="7" t="n"/>
    </row>
    <row r="389">
      <c r="F389" s="7" t="n"/>
    </row>
    <row r="390">
      <c r="F390" s="7" t="n"/>
    </row>
    <row r="391">
      <c r="F391" s="7" t="n"/>
    </row>
    <row r="392">
      <c r="F392" s="7" t="n"/>
    </row>
    <row r="393">
      <c r="F393" s="7" t="n"/>
    </row>
    <row r="394">
      <c r="F394" s="7" t="n"/>
    </row>
    <row r="395">
      <c r="F395" s="7" t="n"/>
    </row>
    <row r="396">
      <c r="F396" s="7" t="n"/>
    </row>
    <row r="397">
      <c r="F397" s="7" t="n"/>
    </row>
    <row r="398">
      <c r="F398" s="7" t="n"/>
    </row>
    <row r="399">
      <c r="F399" s="7" t="n"/>
    </row>
    <row r="400">
      <c r="F400" s="7" t="n"/>
    </row>
    <row r="401">
      <c r="F401" s="7" t="n"/>
    </row>
    <row r="402">
      <c r="F402" s="7" t="n"/>
    </row>
    <row r="403">
      <c r="F403" s="7" t="n"/>
    </row>
    <row r="404">
      <c r="F404" s="7" t="n"/>
    </row>
    <row r="405">
      <c r="F405" s="7" t="n"/>
    </row>
    <row r="406">
      <c r="F406" s="7" t="n"/>
    </row>
    <row r="407">
      <c r="F407" s="7" t="n"/>
    </row>
    <row r="408">
      <c r="F408" s="7" t="n"/>
    </row>
    <row r="409">
      <c r="F409" s="7" t="n"/>
    </row>
    <row r="410">
      <c r="F410" s="7" t="n"/>
    </row>
    <row r="411">
      <c r="F411" s="7" t="n"/>
    </row>
    <row r="412">
      <c r="F412" s="7" t="n"/>
    </row>
    <row r="413">
      <c r="F413" s="7" t="n"/>
    </row>
    <row r="414">
      <c r="F414" s="7" t="n"/>
    </row>
    <row r="415">
      <c r="F415" s="7" t="n"/>
    </row>
    <row r="416">
      <c r="F416" s="7" t="n"/>
    </row>
    <row r="417">
      <c r="F417" s="7" t="n"/>
    </row>
    <row r="418">
      <c r="F418" s="7" t="n"/>
    </row>
    <row r="419">
      <c r="F419" s="7" t="n"/>
    </row>
    <row r="420">
      <c r="F420" s="7" t="n"/>
    </row>
    <row r="421">
      <c r="F421" s="7" t="n"/>
    </row>
    <row r="422">
      <c r="F422" s="7" t="n"/>
    </row>
    <row r="423">
      <c r="F423" s="7" t="n"/>
    </row>
    <row r="424">
      <c r="F424" s="7" t="n"/>
    </row>
    <row r="425">
      <c r="F425" s="7" t="n"/>
    </row>
    <row r="426">
      <c r="F426" s="7" t="n"/>
    </row>
    <row r="427">
      <c r="F427" s="7" t="n"/>
    </row>
    <row r="428">
      <c r="F428" s="7" t="n"/>
    </row>
    <row r="429">
      <c r="F429" s="7" t="n"/>
    </row>
    <row r="430">
      <c r="F430" s="7" t="n"/>
    </row>
    <row r="431">
      <c r="F431" s="7" t="n"/>
    </row>
    <row r="432">
      <c r="F432" s="7" t="n"/>
    </row>
    <row r="433">
      <c r="F433" s="7" t="n"/>
    </row>
    <row r="434">
      <c r="F434" s="7" t="n"/>
    </row>
    <row r="435">
      <c r="F435" s="7" t="n"/>
    </row>
    <row r="436">
      <c r="F436" s="7" t="n"/>
    </row>
    <row r="437">
      <c r="F437" s="7" t="n"/>
    </row>
    <row r="438">
      <c r="F438" s="7" t="n"/>
    </row>
    <row r="439">
      <c r="F439" s="7" t="n"/>
    </row>
    <row r="440">
      <c r="F440" s="7" t="n"/>
    </row>
    <row r="441">
      <c r="F441" s="7" t="n"/>
    </row>
    <row r="442">
      <c r="F442" s="7" t="n"/>
    </row>
    <row r="443">
      <c r="F443" s="7" t="n"/>
    </row>
    <row r="444">
      <c r="F444" s="7" t="n"/>
    </row>
    <row r="445">
      <c r="F445" s="7" t="n"/>
    </row>
    <row r="446">
      <c r="F446" s="7" t="n"/>
    </row>
    <row r="447">
      <c r="F447" s="7" t="n"/>
    </row>
    <row r="448">
      <c r="F448" s="7" t="n"/>
    </row>
    <row r="449">
      <c r="F449" s="7" t="n"/>
    </row>
    <row r="450">
      <c r="F450" s="7" t="n"/>
    </row>
    <row r="451">
      <c r="F451" s="7" t="n"/>
    </row>
    <row r="452">
      <c r="F452" s="7" t="n"/>
    </row>
    <row r="453">
      <c r="F453" s="7" t="n"/>
    </row>
    <row r="454">
      <c r="F454" s="7" t="n"/>
    </row>
    <row r="455">
      <c r="F455" s="7" t="n"/>
    </row>
    <row r="456">
      <c r="F456" s="7" t="n"/>
    </row>
    <row r="457">
      <c r="F457" s="7" t="n"/>
    </row>
    <row r="458">
      <c r="F458" s="7" t="n"/>
    </row>
    <row r="459">
      <c r="F459" s="7" t="n"/>
    </row>
    <row r="460">
      <c r="F460" s="7" t="n"/>
    </row>
    <row r="461">
      <c r="F461" s="7" t="n"/>
    </row>
    <row r="462">
      <c r="F462" s="7" t="n"/>
    </row>
    <row r="463">
      <c r="F463" s="7" t="n"/>
    </row>
    <row r="464">
      <c r="F464" s="7" t="n"/>
    </row>
    <row r="465">
      <c r="F465" s="7" t="n"/>
    </row>
    <row r="466">
      <c r="F466" s="7" t="n"/>
    </row>
    <row r="467">
      <c r="F467" s="7" t="n"/>
    </row>
    <row r="468">
      <c r="F468" s="7" t="n"/>
    </row>
    <row r="469">
      <c r="F469" s="7" t="n"/>
    </row>
    <row r="470">
      <c r="F470" s="7" t="n"/>
    </row>
    <row r="471">
      <c r="F471" s="7" t="n"/>
    </row>
    <row r="472">
      <c r="F472" s="7" t="n"/>
    </row>
    <row r="473">
      <c r="F473" s="7" t="n"/>
    </row>
    <row r="474">
      <c r="F474" s="7" t="n"/>
    </row>
    <row r="475">
      <c r="F475" s="7" t="n"/>
    </row>
    <row r="476">
      <c r="F476" s="7" t="n"/>
    </row>
    <row r="477">
      <c r="F477" s="7" t="n"/>
    </row>
    <row r="478">
      <c r="F478" s="7" t="n"/>
    </row>
    <row r="479">
      <c r="F479" s="7" t="n"/>
    </row>
    <row r="480">
      <c r="F480" s="7" t="n"/>
    </row>
    <row r="481">
      <c r="F481" s="7" t="n"/>
    </row>
    <row r="482">
      <c r="F482" s="7" t="n"/>
    </row>
    <row r="483">
      <c r="F483" s="7" t="n"/>
    </row>
    <row r="484">
      <c r="F484" s="7" t="n"/>
    </row>
    <row r="485">
      <c r="F485" s="7" t="n"/>
    </row>
    <row r="486">
      <c r="F486" s="7" t="n"/>
    </row>
    <row r="487">
      <c r="F487" s="7" t="n"/>
    </row>
    <row r="488">
      <c r="F488" s="7" t="n"/>
    </row>
    <row r="489">
      <c r="F489" s="7" t="n"/>
    </row>
    <row r="490">
      <c r="F490" s="7" t="n"/>
    </row>
    <row r="491">
      <c r="F491" s="7" t="n"/>
    </row>
    <row r="492">
      <c r="F492" s="7" t="n"/>
    </row>
    <row r="493">
      <c r="F493" s="7" t="n"/>
    </row>
    <row r="494">
      <c r="F494" s="7" t="n"/>
    </row>
    <row r="495">
      <c r="F495" s="7" t="n"/>
    </row>
    <row r="496">
      <c r="F496" s="7" t="n"/>
    </row>
    <row r="497">
      <c r="F497" s="7" t="n"/>
    </row>
    <row r="498">
      <c r="F498" s="7" t="n"/>
    </row>
    <row r="499">
      <c r="F499" s="7" t="n"/>
    </row>
    <row r="500">
      <c r="F500" s="7" t="n"/>
    </row>
    <row r="501">
      <c r="F501" s="7" t="n"/>
    </row>
    <row r="502">
      <c r="F502" s="7" t="n"/>
    </row>
    <row r="503">
      <c r="F503" s="7" t="n"/>
    </row>
    <row r="504">
      <c r="F504" s="7" t="n"/>
    </row>
    <row r="505">
      <c r="F505" s="7" t="n"/>
    </row>
    <row r="506">
      <c r="F506" s="7" t="n"/>
    </row>
    <row r="507">
      <c r="F507" s="7" t="n"/>
    </row>
    <row r="508">
      <c r="F508" s="7" t="n"/>
    </row>
    <row r="509">
      <c r="F509" s="7" t="n"/>
    </row>
    <row r="510">
      <c r="F510" s="7" t="n"/>
    </row>
    <row r="511">
      <c r="F511" s="7" t="n"/>
    </row>
    <row r="512">
      <c r="F512" s="7" t="n"/>
    </row>
    <row r="513">
      <c r="F513" s="7" t="n"/>
    </row>
    <row r="514">
      <c r="F514" s="7" t="n"/>
    </row>
    <row r="515">
      <c r="F515" s="7" t="n"/>
    </row>
    <row r="516">
      <c r="F516" s="7" t="n"/>
    </row>
    <row r="517">
      <c r="F517" s="7" t="n"/>
    </row>
    <row r="518">
      <c r="F518" s="7" t="n"/>
    </row>
    <row r="519">
      <c r="F519" s="7" t="n"/>
    </row>
    <row r="520">
      <c r="F520" s="7" t="n"/>
    </row>
    <row r="521">
      <c r="F521" s="7" t="n"/>
    </row>
    <row r="522">
      <c r="F522" s="7" t="n"/>
    </row>
    <row r="523">
      <c r="F523" s="7" t="n"/>
    </row>
    <row r="524">
      <c r="F524" s="7" t="n"/>
    </row>
    <row r="525">
      <c r="F525" s="7" t="n"/>
    </row>
    <row r="526">
      <c r="F526" s="7" t="n"/>
    </row>
    <row r="527">
      <c r="F527" s="7" t="n"/>
    </row>
    <row r="528">
      <c r="F528" s="7" t="n"/>
    </row>
    <row r="529">
      <c r="F529" s="7" t="n"/>
    </row>
    <row r="530">
      <c r="F530" s="7" t="n"/>
    </row>
    <row r="531">
      <c r="F531" s="7" t="n"/>
    </row>
    <row r="532">
      <c r="F532" s="7" t="n"/>
    </row>
    <row r="533">
      <c r="F533" s="7" t="n"/>
    </row>
    <row r="534">
      <c r="F534" s="7" t="n"/>
    </row>
    <row r="535">
      <c r="F535" s="7" t="n"/>
    </row>
    <row r="536">
      <c r="F536" s="7" t="n"/>
    </row>
    <row r="537">
      <c r="F537" s="7" t="n"/>
    </row>
    <row r="538">
      <c r="F538" s="7" t="n"/>
    </row>
    <row r="539">
      <c r="F539" s="7" t="n"/>
    </row>
    <row r="540">
      <c r="F540" s="7" t="n"/>
    </row>
    <row r="541">
      <c r="F541" s="7" t="n"/>
    </row>
    <row r="542">
      <c r="F542" s="7" t="n"/>
    </row>
    <row r="543">
      <c r="F543" s="7" t="n"/>
    </row>
    <row r="544">
      <c r="F544" s="7" t="n"/>
    </row>
    <row r="545">
      <c r="F545" s="7" t="n"/>
    </row>
    <row r="546">
      <c r="F546" s="7" t="n"/>
    </row>
    <row r="547">
      <c r="F547" s="7" t="n"/>
    </row>
    <row r="548">
      <c r="F548" s="7" t="n"/>
    </row>
    <row r="549">
      <c r="F549" s="7" t="n"/>
    </row>
    <row r="550">
      <c r="F550" s="7" t="n"/>
    </row>
    <row r="551">
      <c r="F551" s="7" t="n"/>
    </row>
    <row r="552">
      <c r="F552" s="7" t="n"/>
    </row>
    <row r="553">
      <c r="F553" s="7" t="n"/>
    </row>
    <row r="554">
      <c r="F554" s="7" t="n"/>
    </row>
    <row r="555">
      <c r="F555" s="7" t="n"/>
    </row>
    <row r="556">
      <c r="F556" s="7" t="n"/>
    </row>
    <row r="557">
      <c r="F557" s="7" t="n"/>
    </row>
    <row r="558">
      <c r="F558" s="7" t="n"/>
    </row>
    <row r="559">
      <c r="F559" s="7" t="n"/>
    </row>
    <row r="560">
      <c r="F560" s="7" t="n"/>
    </row>
    <row r="561">
      <c r="F561" s="7" t="n"/>
    </row>
    <row r="562">
      <c r="F562" s="7" t="n"/>
    </row>
    <row r="563">
      <c r="F563" s="7" t="n"/>
    </row>
    <row r="564">
      <c r="F564" s="7" t="n"/>
    </row>
    <row r="565">
      <c r="F565" s="7" t="n"/>
    </row>
    <row r="566">
      <c r="F566" s="7" t="n"/>
    </row>
    <row r="567">
      <c r="F567" s="7" t="n"/>
    </row>
    <row r="568">
      <c r="F568" s="7" t="n"/>
    </row>
    <row r="569">
      <c r="F569" s="7" t="n"/>
    </row>
    <row r="570">
      <c r="F570" s="7" t="n"/>
    </row>
    <row r="571">
      <c r="F571" s="7" t="n"/>
    </row>
    <row r="572">
      <c r="F572" s="7" t="n"/>
    </row>
    <row r="573">
      <c r="F573" s="7" t="n"/>
    </row>
    <row r="574">
      <c r="F574" s="7" t="n"/>
    </row>
    <row r="575">
      <c r="F575" s="7" t="n"/>
    </row>
    <row r="576">
      <c r="F576" s="7" t="n"/>
    </row>
    <row r="577">
      <c r="F577" s="7" t="n"/>
    </row>
    <row r="578">
      <c r="F578" s="7" t="n"/>
    </row>
    <row r="579">
      <c r="F579" s="7" t="n"/>
    </row>
    <row r="580">
      <c r="F580" s="7" t="n"/>
    </row>
    <row r="581">
      <c r="F581" s="7" t="n"/>
    </row>
    <row r="582">
      <c r="F582" s="7" t="n"/>
    </row>
    <row r="583">
      <c r="F583" s="7" t="n"/>
    </row>
    <row r="584">
      <c r="F584" s="7" t="n"/>
    </row>
    <row r="585">
      <c r="F585" s="7" t="n"/>
    </row>
    <row r="586">
      <c r="F586" s="7" t="n"/>
    </row>
    <row r="587">
      <c r="F587" s="7" t="n"/>
    </row>
    <row r="588">
      <c r="F588" s="7" t="n"/>
    </row>
    <row r="589">
      <c r="F589" s="7" t="n"/>
    </row>
    <row r="590">
      <c r="F590" s="7" t="n"/>
    </row>
    <row r="591">
      <c r="F591" s="7" t="n"/>
    </row>
    <row r="592">
      <c r="F592" s="7" t="n"/>
    </row>
    <row r="593">
      <c r="F593" s="7" t="n"/>
    </row>
    <row r="594">
      <c r="F594" s="7" t="n"/>
    </row>
    <row r="595">
      <c r="F595" s="7" t="n"/>
    </row>
    <row r="596">
      <c r="F596" s="7" t="n"/>
    </row>
    <row r="597">
      <c r="F597" s="7" t="n"/>
    </row>
    <row r="598">
      <c r="F598" s="7" t="n"/>
    </row>
    <row r="599">
      <c r="F599" s="7" t="n"/>
    </row>
    <row r="600">
      <c r="F600" s="7" t="n"/>
    </row>
    <row r="601">
      <c r="F601" s="7" t="n"/>
    </row>
    <row r="602">
      <c r="F602" s="7" t="n"/>
    </row>
    <row r="603">
      <c r="F603" s="7" t="n"/>
    </row>
    <row r="604">
      <c r="F604" s="7" t="n"/>
    </row>
    <row r="605">
      <c r="F605" s="7" t="n"/>
    </row>
    <row r="606">
      <c r="F606" s="7" t="n"/>
    </row>
    <row r="607">
      <c r="F607" s="7" t="n"/>
    </row>
    <row r="608">
      <c r="F608" s="7" t="n"/>
    </row>
    <row r="609">
      <c r="F609" s="7" t="n"/>
    </row>
    <row r="610">
      <c r="F610" s="7" t="n"/>
    </row>
    <row r="611">
      <c r="F611" s="7" t="n"/>
    </row>
    <row r="612">
      <c r="F612" s="7" t="n"/>
    </row>
    <row r="613">
      <c r="F613" s="7" t="n"/>
    </row>
    <row r="614">
      <c r="F614" s="7" t="n"/>
    </row>
    <row r="615">
      <c r="F615" s="7" t="n"/>
    </row>
    <row r="616">
      <c r="F616" s="7" t="n"/>
    </row>
    <row r="617">
      <c r="F617" s="7" t="n"/>
    </row>
    <row r="618">
      <c r="F618" s="7" t="n"/>
    </row>
    <row r="619">
      <c r="F619" s="7" t="n"/>
    </row>
    <row r="620">
      <c r="F620" s="7" t="n"/>
    </row>
    <row r="621">
      <c r="F621" s="7" t="n"/>
    </row>
    <row r="622">
      <c r="F622" s="7" t="n"/>
    </row>
    <row r="623">
      <c r="F623" s="7" t="n"/>
    </row>
    <row r="624">
      <c r="F624" s="7" t="n"/>
    </row>
    <row r="625">
      <c r="F625" s="7" t="n"/>
    </row>
    <row r="626">
      <c r="F626" s="7" t="n"/>
    </row>
    <row r="627">
      <c r="F627" s="7" t="n"/>
    </row>
    <row r="628">
      <c r="F628" s="7" t="n"/>
    </row>
    <row r="629">
      <c r="F629" s="7" t="n"/>
    </row>
    <row r="630">
      <c r="F630" s="7" t="n"/>
    </row>
    <row r="631">
      <c r="F631" s="7" t="n"/>
    </row>
    <row r="632">
      <c r="F632" s="7" t="n"/>
    </row>
    <row r="633">
      <c r="F633" s="7" t="n"/>
    </row>
    <row r="634">
      <c r="F634" s="7" t="n"/>
    </row>
    <row r="635">
      <c r="F635" s="7" t="n"/>
    </row>
    <row r="636">
      <c r="F636" s="7" t="n"/>
    </row>
    <row r="637">
      <c r="F637" s="7" t="n"/>
    </row>
    <row r="638">
      <c r="F638" s="7" t="n"/>
    </row>
    <row r="639">
      <c r="F639" s="7" t="n"/>
    </row>
    <row r="640">
      <c r="F640" s="7" t="n"/>
    </row>
    <row r="641">
      <c r="F641" s="7" t="n"/>
    </row>
    <row r="642">
      <c r="F642" s="7" t="n"/>
    </row>
    <row r="643">
      <c r="F643" s="7" t="n"/>
    </row>
    <row r="644">
      <c r="F644" s="7" t="n"/>
    </row>
    <row r="645">
      <c r="F645" s="7" t="n"/>
    </row>
    <row r="646">
      <c r="F646" s="7" t="n"/>
    </row>
    <row r="647">
      <c r="F647" s="7" t="n"/>
    </row>
    <row r="648">
      <c r="F648" s="7" t="n"/>
    </row>
    <row r="649">
      <c r="F649" s="7" t="n"/>
    </row>
    <row r="650">
      <c r="F650" s="7" t="n"/>
    </row>
    <row r="651">
      <c r="F651" s="7" t="n"/>
    </row>
    <row r="652">
      <c r="F652" s="7" t="n"/>
    </row>
    <row r="653">
      <c r="F653" s="7" t="n"/>
    </row>
    <row r="654">
      <c r="F654" s="7" t="n"/>
    </row>
    <row r="655">
      <c r="F655" s="7" t="n"/>
    </row>
    <row r="656">
      <c r="F656" s="7" t="n"/>
    </row>
    <row r="657">
      <c r="F657" s="7" t="n"/>
    </row>
    <row r="658">
      <c r="F658" s="7" t="n"/>
    </row>
    <row r="659">
      <c r="F659" s="7" t="n"/>
    </row>
    <row r="660">
      <c r="F660" s="7" t="n"/>
    </row>
    <row r="661">
      <c r="F661" s="7" t="n"/>
    </row>
    <row r="662">
      <c r="F662" s="7" t="n"/>
    </row>
    <row r="663">
      <c r="F663" s="7" t="n"/>
    </row>
    <row r="664">
      <c r="F664" s="7" t="n"/>
    </row>
    <row r="665">
      <c r="F665" s="7" t="n"/>
    </row>
    <row r="666">
      <c r="F666" s="7" t="n"/>
    </row>
    <row r="667">
      <c r="F667" s="7" t="n"/>
    </row>
    <row r="668">
      <c r="F668" s="7" t="n"/>
    </row>
    <row r="669">
      <c r="F669" s="7" t="n"/>
    </row>
    <row r="670">
      <c r="F670" s="7" t="n"/>
    </row>
    <row r="671">
      <c r="F671" s="7" t="n"/>
    </row>
    <row r="672">
      <c r="F672" s="7" t="n"/>
    </row>
    <row r="673">
      <c r="F673" s="7" t="n"/>
    </row>
    <row r="674">
      <c r="F674" s="7" t="n"/>
    </row>
    <row r="675">
      <c r="F675" s="7" t="n"/>
    </row>
    <row r="676">
      <c r="F676" s="7" t="n"/>
    </row>
    <row r="677">
      <c r="F677" s="7" t="n"/>
    </row>
    <row r="678">
      <c r="F678" s="7" t="n"/>
    </row>
    <row r="679">
      <c r="F679" s="7" t="n"/>
    </row>
    <row r="680">
      <c r="F680" s="7" t="n"/>
    </row>
    <row r="681">
      <c r="F681" s="7" t="n"/>
    </row>
    <row r="682">
      <c r="F682" s="7" t="n"/>
    </row>
    <row r="683">
      <c r="F683" s="7" t="n"/>
    </row>
    <row r="684">
      <c r="F684" s="7" t="n"/>
    </row>
    <row r="685">
      <c r="F685" s="7" t="n"/>
    </row>
    <row r="686">
      <c r="F686" s="7" t="n"/>
    </row>
    <row r="687">
      <c r="F687" s="7" t="n"/>
    </row>
    <row r="688">
      <c r="F688" s="7" t="n"/>
    </row>
    <row r="689">
      <c r="F689" s="7" t="n"/>
    </row>
    <row r="690">
      <c r="F690" s="7" t="n"/>
    </row>
    <row r="691">
      <c r="F691" s="7" t="n"/>
    </row>
    <row r="692">
      <c r="F692" s="7" t="n"/>
    </row>
    <row r="693">
      <c r="F693" s="7" t="n"/>
    </row>
    <row r="694">
      <c r="F694" s="7" t="n"/>
    </row>
    <row r="695">
      <c r="F695" s="7" t="n"/>
    </row>
    <row r="696">
      <c r="F696" s="7" t="n"/>
    </row>
    <row r="697">
      <c r="F697" s="7" t="n"/>
    </row>
    <row r="698">
      <c r="F698" s="7" t="n"/>
    </row>
    <row r="699">
      <c r="F699" s="7" t="n"/>
    </row>
    <row r="700">
      <c r="F700" s="7" t="n"/>
    </row>
    <row r="701">
      <c r="F701" s="7" t="n"/>
    </row>
    <row r="702">
      <c r="F702" s="7" t="n"/>
    </row>
    <row r="703">
      <c r="F703" s="7" t="n"/>
    </row>
    <row r="704">
      <c r="F704" s="7" t="n"/>
    </row>
    <row r="705">
      <c r="F705" s="7" t="n"/>
    </row>
    <row r="706">
      <c r="F706" s="7" t="n"/>
    </row>
    <row r="707">
      <c r="F707" s="7" t="n"/>
    </row>
    <row r="708">
      <c r="F708" s="7" t="n"/>
    </row>
    <row r="709">
      <c r="F709" s="7" t="n"/>
    </row>
    <row r="710">
      <c r="F710" s="7" t="n"/>
    </row>
    <row r="711">
      <c r="F711" s="7" t="n"/>
    </row>
    <row r="712">
      <c r="F712" s="7" t="n"/>
    </row>
    <row r="713">
      <c r="F713" s="7" t="n"/>
    </row>
    <row r="714">
      <c r="F714" s="7" t="n"/>
    </row>
    <row r="715">
      <c r="F715" s="7" t="n"/>
    </row>
    <row r="716">
      <c r="F716" s="7" t="n"/>
    </row>
    <row r="717">
      <c r="F717" s="7" t="n"/>
    </row>
    <row r="718">
      <c r="F718" s="7" t="n"/>
    </row>
    <row r="719">
      <c r="F719" s="7" t="n"/>
    </row>
    <row r="720">
      <c r="F720" s="7" t="n"/>
    </row>
    <row r="721">
      <c r="F721" s="7" t="n"/>
    </row>
    <row r="722">
      <c r="F722" s="7" t="n"/>
    </row>
    <row r="723">
      <c r="F723" s="7" t="n"/>
    </row>
    <row r="724">
      <c r="F724" s="7" t="n"/>
    </row>
    <row r="725">
      <c r="F725" s="7" t="n"/>
    </row>
    <row r="726">
      <c r="F726" s="7" t="n"/>
    </row>
    <row r="727">
      <c r="F727" s="7" t="n"/>
    </row>
    <row r="728">
      <c r="F728" s="7" t="n"/>
    </row>
    <row r="729">
      <c r="F729" s="7" t="n"/>
    </row>
    <row r="730">
      <c r="F730" s="7" t="n"/>
    </row>
    <row r="731">
      <c r="F731" s="7" t="n"/>
    </row>
    <row r="732">
      <c r="F732" s="7" t="n"/>
    </row>
    <row r="733">
      <c r="F733" s="7" t="n"/>
    </row>
    <row r="734">
      <c r="F734" s="7" t="n"/>
    </row>
    <row r="735">
      <c r="F735" s="7" t="n"/>
    </row>
    <row r="736">
      <c r="F736" s="7" t="n"/>
    </row>
    <row r="737">
      <c r="F737" s="7" t="n"/>
    </row>
    <row r="738">
      <c r="F738" s="7" t="n"/>
    </row>
    <row r="739">
      <c r="F739" s="7" t="n"/>
    </row>
    <row r="740">
      <c r="F740" s="7" t="n"/>
    </row>
    <row r="741">
      <c r="F741" s="7" t="n"/>
    </row>
    <row r="742">
      <c r="F742" s="7" t="n"/>
    </row>
    <row r="743">
      <c r="F743" s="7" t="n"/>
    </row>
    <row r="744">
      <c r="F744" s="7" t="n"/>
    </row>
    <row r="745">
      <c r="F745" s="7" t="n"/>
    </row>
    <row r="746">
      <c r="F746" s="7" t="n"/>
    </row>
    <row r="747">
      <c r="F747" s="7" t="n"/>
    </row>
    <row r="748">
      <c r="F748" s="7" t="n"/>
    </row>
    <row r="749">
      <c r="F749" s="7" t="n"/>
    </row>
    <row r="750">
      <c r="F750" s="7" t="n"/>
    </row>
    <row r="751">
      <c r="F751" s="7" t="n"/>
    </row>
    <row r="752">
      <c r="F752" s="7" t="n"/>
    </row>
    <row r="753">
      <c r="F753" s="7" t="n"/>
    </row>
    <row r="754">
      <c r="F754" s="7" t="n"/>
    </row>
    <row r="755">
      <c r="F755" s="7" t="n"/>
    </row>
    <row r="756">
      <c r="F756" s="7" t="n"/>
    </row>
    <row r="757">
      <c r="F757" s="7" t="n"/>
    </row>
    <row r="758">
      <c r="F758" s="7" t="n"/>
    </row>
    <row r="759">
      <c r="F759" s="7" t="n"/>
    </row>
    <row r="760">
      <c r="F760" s="7" t="n"/>
    </row>
    <row r="761">
      <c r="F761" s="7" t="n"/>
    </row>
    <row r="762">
      <c r="F762" s="7" t="n"/>
    </row>
    <row r="763">
      <c r="F763" s="7" t="n"/>
    </row>
    <row r="764">
      <c r="F764" s="7" t="n"/>
    </row>
    <row r="765">
      <c r="F765" s="7" t="n"/>
    </row>
    <row r="766">
      <c r="F766" s="7" t="n"/>
    </row>
    <row r="767">
      <c r="F767" s="7" t="n"/>
    </row>
    <row r="768">
      <c r="F768" s="7" t="n"/>
    </row>
    <row r="769">
      <c r="F769" s="7" t="n"/>
    </row>
    <row r="770">
      <c r="F770" s="7" t="n"/>
    </row>
    <row r="771">
      <c r="F771" s="7" t="n"/>
    </row>
    <row r="772">
      <c r="F772" s="7" t="n"/>
    </row>
    <row r="773">
      <c r="F773" s="7" t="n"/>
    </row>
    <row r="774">
      <c r="F774" s="7" t="n"/>
    </row>
    <row r="775">
      <c r="F775" s="7" t="n"/>
    </row>
    <row r="776">
      <c r="F776" s="7" t="n"/>
    </row>
    <row r="777">
      <c r="F777" s="7" t="n"/>
    </row>
    <row r="778">
      <c r="F778" s="7" t="n"/>
    </row>
    <row r="779">
      <c r="F779" s="7" t="n"/>
    </row>
    <row r="780">
      <c r="F780" s="7" t="n"/>
    </row>
    <row r="781">
      <c r="F781" s="7" t="n"/>
    </row>
    <row r="782">
      <c r="F782" s="7" t="n"/>
    </row>
    <row r="783">
      <c r="F783" s="7" t="n"/>
    </row>
    <row r="784">
      <c r="F784" s="7" t="n"/>
    </row>
    <row r="785">
      <c r="F785" s="7" t="n"/>
    </row>
    <row r="786">
      <c r="F786" s="7" t="n"/>
    </row>
    <row r="787">
      <c r="F787" s="7" t="n"/>
    </row>
    <row r="788">
      <c r="F788" s="7" t="n"/>
    </row>
    <row r="789">
      <c r="F789" s="7" t="n"/>
    </row>
    <row r="790">
      <c r="F790" s="7" t="n"/>
    </row>
    <row r="791">
      <c r="F791" s="7" t="n"/>
    </row>
    <row r="792">
      <c r="F792" s="7" t="n"/>
    </row>
    <row r="793">
      <c r="F793" s="7" t="n"/>
    </row>
    <row r="794">
      <c r="F794" s="7" t="n"/>
    </row>
    <row r="795">
      <c r="F795" s="7" t="n"/>
    </row>
    <row r="796">
      <c r="F796" s="7" t="n"/>
    </row>
    <row r="797">
      <c r="F797" s="7" t="n"/>
    </row>
    <row r="798">
      <c r="F798" s="7" t="n"/>
    </row>
    <row r="799">
      <c r="F799" s="7" t="n"/>
    </row>
    <row r="800">
      <c r="F800" s="7" t="n"/>
    </row>
    <row r="801">
      <c r="F801" s="7" t="n"/>
    </row>
    <row r="802">
      <c r="F802" s="7" t="n"/>
    </row>
    <row r="803">
      <c r="F803" s="7" t="n"/>
    </row>
    <row r="804">
      <c r="F804" s="7" t="n"/>
    </row>
    <row r="805">
      <c r="F805" s="7" t="n"/>
    </row>
    <row r="806">
      <c r="F806" s="7" t="n"/>
    </row>
    <row r="807">
      <c r="F807" s="7" t="n"/>
    </row>
    <row r="808">
      <c r="F808" s="7" t="n"/>
    </row>
    <row r="809">
      <c r="F809" s="7" t="n"/>
    </row>
    <row r="810">
      <c r="F810" s="7" t="n"/>
    </row>
    <row r="811">
      <c r="F811" s="7" t="n"/>
    </row>
    <row r="812">
      <c r="F812" s="7" t="n"/>
    </row>
    <row r="813">
      <c r="F813" s="7" t="n"/>
    </row>
    <row r="814">
      <c r="F814" s="7" t="n"/>
    </row>
    <row r="815">
      <c r="F815" s="7" t="n"/>
    </row>
    <row r="816">
      <c r="F816" s="7" t="n"/>
    </row>
    <row r="817">
      <c r="F817" s="7" t="n"/>
    </row>
    <row r="818">
      <c r="F818" s="7" t="n"/>
    </row>
    <row r="819">
      <c r="F819" s="7" t="n"/>
    </row>
    <row r="820">
      <c r="F820" s="7" t="n"/>
    </row>
    <row r="821">
      <c r="F821" s="7" t="n"/>
    </row>
    <row r="822">
      <c r="F822" s="7" t="n"/>
    </row>
    <row r="823">
      <c r="F823" s="7" t="n"/>
    </row>
    <row r="824">
      <c r="F824" s="7" t="n"/>
    </row>
    <row r="825">
      <c r="F825" s="7" t="n"/>
    </row>
    <row r="826">
      <c r="F826" s="7" t="n"/>
    </row>
    <row r="827">
      <c r="F827" s="7" t="n"/>
    </row>
    <row r="828">
      <c r="F828" s="7" t="n"/>
    </row>
    <row r="829">
      <c r="F829" s="7" t="n"/>
    </row>
    <row r="830">
      <c r="F830" s="7" t="n"/>
    </row>
    <row r="831">
      <c r="F831" s="7" t="n"/>
    </row>
    <row r="832">
      <c r="F832" s="7" t="n"/>
    </row>
    <row r="833">
      <c r="F833" s="7" t="n"/>
    </row>
    <row r="834">
      <c r="F834" s="7" t="n"/>
    </row>
    <row r="835">
      <c r="F835" s="7" t="n"/>
    </row>
    <row r="836">
      <c r="F836" s="7" t="n"/>
    </row>
    <row r="837">
      <c r="F837" s="7" t="n"/>
    </row>
    <row r="838">
      <c r="F838" s="7" t="n"/>
    </row>
    <row r="839">
      <c r="F839" s="7" t="n"/>
    </row>
    <row r="840">
      <c r="F840" s="7" t="n"/>
    </row>
    <row r="841">
      <c r="F841" s="7" t="n"/>
    </row>
    <row r="842">
      <c r="F842" s="7" t="n"/>
    </row>
    <row r="843">
      <c r="F843" s="7" t="n"/>
    </row>
    <row r="844">
      <c r="F844" s="7" t="n"/>
    </row>
    <row r="845">
      <c r="F845" s="7" t="n"/>
    </row>
    <row r="846">
      <c r="F846" s="7" t="n"/>
    </row>
    <row r="847">
      <c r="F847" s="7" t="n"/>
    </row>
    <row r="848">
      <c r="F848" s="7" t="n"/>
    </row>
    <row r="849">
      <c r="F849" s="7" t="n"/>
    </row>
    <row r="850">
      <c r="F850" s="7" t="n"/>
    </row>
    <row r="851">
      <c r="F851" s="7" t="n"/>
    </row>
    <row r="852">
      <c r="F852" s="7" t="n"/>
    </row>
    <row r="853">
      <c r="F853" s="7" t="n"/>
    </row>
    <row r="854">
      <c r="F854" s="7" t="n"/>
    </row>
    <row r="855">
      <c r="F855" s="7" t="n"/>
    </row>
    <row r="856">
      <c r="F856" s="7" t="n"/>
    </row>
    <row r="857">
      <c r="F857" s="7" t="n"/>
    </row>
    <row r="858">
      <c r="F858" s="7" t="n"/>
    </row>
    <row r="859">
      <c r="F859" s="7" t="n"/>
    </row>
    <row r="860">
      <c r="F860" s="7" t="n"/>
    </row>
    <row r="861">
      <c r="F861" s="7" t="n"/>
    </row>
    <row r="862">
      <c r="F862" s="7" t="n"/>
    </row>
    <row r="863">
      <c r="F863" s="7" t="n"/>
    </row>
    <row r="864">
      <c r="F864" s="7" t="n"/>
    </row>
    <row r="865">
      <c r="F865" s="7" t="n"/>
    </row>
    <row r="866">
      <c r="F866" s="7" t="n"/>
    </row>
    <row r="867">
      <c r="F867" s="7" t="n"/>
    </row>
    <row r="868">
      <c r="F868" s="7" t="n"/>
    </row>
    <row r="869">
      <c r="F869" s="7" t="n"/>
    </row>
    <row r="870">
      <c r="F870" s="7" t="n"/>
    </row>
    <row r="871">
      <c r="F871" s="7" t="n"/>
    </row>
    <row r="872">
      <c r="F872" s="7" t="n"/>
    </row>
    <row r="873">
      <c r="F873" s="7" t="n"/>
    </row>
    <row r="874">
      <c r="F874" s="7" t="n"/>
    </row>
    <row r="875">
      <c r="F875" s="7" t="n"/>
    </row>
    <row r="876">
      <c r="F876" s="7" t="n"/>
    </row>
    <row r="877">
      <c r="F877" s="7" t="n"/>
    </row>
    <row r="878">
      <c r="F878" s="7" t="n"/>
    </row>
    <row r="879">
      <c r="F879" s="7" t="n"/>
    </row>
    <row r="880">
      <c r="F880" s="7" t="n"/>
    </row>
    <row r="881">
      <c r="F881" s="7" t="n"/>
    </row>
    <row r="882">
      <c r="F882" s="7" t="n"/>
    </row>
    <row r="883">
      <c r="F883" s="7" t="n"/>
    </row>
    <row r="884">
      <c r="F884" s="7" t="n"/>
    </row>
    <row r="885">
      <c r="F885" s="7" t="n"/>
    </row>
    <row r="886">
      <c r="F886" s="7" t="n"/>
    </row>
    <row r="887">
      <c r="F887" s="7" t="n"/>
    </row>
    <row r="888">
      <c r="F888" s="7" t="n"/>
    </row>
    <row r="889">
      <c r="F889" s="7" t="n"/>
    </row>
    <row r="890">
      <c r="F890" s="7" t="n"/>
    </row>
    <row r="891">
      <c r="F891" s="7" t="n"/>
    </row>
    <row r="892">
      <c r="F892" s="7" t="n"/>
    </row>
    <row r="893">
      <c r="F893" s="7" t="n"/>
    </row>
    <row r="894">
      <c r="F894" s="7" t="n"/>
    </row>
    <row r="895">
      <c r="F895" s="7" t="n"/>
    </row>
    <row r="896">
      <c r="F896" s="7" t="n"/>
    </row>
    <row r="897">
      <c r="F897" s="7" t="n"/>
    </row>
    <row r="898">
      <c r="F898" s="7" t="n"/>
    </row>
    <row r="899">
      <c r="F899" s="7" t="n"/>
    </row>
    <row r="900">
      <c r="F900" s="7" t="n"/>
    </row>
    <row r="901">
      <c r="F901" s="7" t="n"/>
    </row>
    <row r="902">
      <c r="F902" s="7" t="n"/>
    </row>
    <row r="903">
      <c r="F903" s="7" t="n"/>
    </row>
    <row r="904">
      <c r="F904" s="7" t="n"/>
    </row>
    <row r="905">
      <c r="F905" s="7" t="n"/>
    </row>
    <row r="906">
      <c r="F906" s="7" t="n"/>
    </row>
    <row r="907">
      <c r="F907" s="7" t="n"/>
    </row>
    <row r="908">
      <c r="F908" s="7" t="n"/>
    </row>
    <row r="909">
      <c r="F909" s="7" t="n"/>
    </row>
    <row r="910">
      <c r="F910" s="7" t="n"/>
    </row>
    <row r="911">
      <c r="F911" s="7" t="n"/>
    </row>
    <row r="912">
      <c r="F912" s="7" t="n"/>
    </row>
    <row r="913">
      <c r="F913" s="7" t="n"/>
    </row>
    <row r="914">
      <c r="F914" s="7" t="n"/>
    </row>
    <row r="915">
      <c r="F915" s="7" t="n"/>
    </row>
    <row r="916">
      <c r="F916" s="7" t="n"/>
    </row>
    <row r="917">
      <c r="F917" s="7" t="n"/>
    </row>
    <row r="918">
      <c r="F918" s="7" t="n"/>
    </row>
    <row r="919">
      <c r="F919" s="7" t="n"/>
    </row>
    <row r="920">
      <c r="F920" s="7" t="n"/>
    </row>
    <row r="921">
      <c r="F921" s="7" t="n"/>
    </row>
    <row r="922">
      <c r="F922" s="7" t="n"/>
    </row>
    <row r="923">
      <c r="F923" s="7" t="n"/>
    </row>
    <row r="924">
      <c r="F924" s="7" t="n"/>
    </row>
    <row r="925">
      <c r="F925" s="7" t="n"/>
    </row>
    <row r="926">
      <c r="F926" s="7" t="n"/>
    </row>
    <row r="927">
      <c r="F927" s="7" t="n"/>
    </row>
    <row r="928">
      <c r="F928" s="7" t="n"/>
    </row>
    <row r="929">
      <c r="F929" s="7" t="n"/>
    </row>
    <row r="930">
      <c r="F930" s="7" t="n"/>
    </row>
    <row r="931">
      <c r="F931" s="7" t="n"/>
    </row>
    <row r="932">
      <c r="F932" s="7" t="n"/>
    </row>
    <row r="933">
      <c r="F933" s="7" t="n"/>
    </row>
    <row r="934">
      <c r="F934" s="7" t="n"/>
    </row>
    <row r="935">
      <c r="F935" s="7" t="n"/>
    </row>
    <row r="936">
      <c r="F936" s="7" t="n"/>
    </row>
    <row r="937">
      <c r="F937" s="7" t="n"/>
    </row>
    <row r="938">
      <c r="F938" s="7" t="n"/>
    </row>
    <row r="939">
      <c r="F939" s="7" t="n"/>
    </row>
    <row r="940">
      <c r="F940" s="7" t="n"/>
    </row>
    <row r="941">
      <c r="F941" s="7" t="n"/>
    </row>
    <row r="942">
      <c r="F942" s="7" t="n"/>
    </row>
    <row r="943">
      <c r="F943" s="7" t="n"/>
    </row>
    <row r="944">
      <c r="F944" s="7" t="n"/>
    </row>
    <row r="945">
      <c r="F945" s="7" t="n"/>
    </row>
    <row r="946">
      <c r="F946" s="7" t="n"/>
    </row>
    <row r="947">
      <c r="F947" s="7" t="n"/>
    </row>
    <row r="948">
      <c r="F948" s="7" t="n"/>
    </row>
    <row r="949">
      <c r="F949" s="7" t="n"/>
    </row>
    <row r="950">
      <c r="F950" s="7" t="n"/>
    </row>
    <row r="951">
      <c r="F951" s="7" t="n"/>
    </row>
    <row r="952">
      <c r="F952" s="7" t="n"/>
    </row>
    <row r="953">
      <c r="F953" s="7" t="n"/>
    </row>
    <row r="954">
      <c r="F954" s="7" t="n"/>
    </row>
    <row r="955">
      <c r="F955" s="7" t="n"/>
    </row>
    <row r="956">
      <c r="F956" s="7" t="n"/>
    </row>
    <row r="957">
      <c r="F957" s="7" t="n"/>
    </row>
    <row r="958">
      <c r="F958" s="7" t="n"/>
    </row>
    <row r="959">
      <c r="F959" s="7" t="n"/>
    </row>
    <row r="960">
      <c r="F960" s="7" t="n"/>
    </row>
    <row r="961">
      <c r="F961" s="7" t="n"/>
    </row>
    <row r="962">
      <c r="F962" s="7" t="n"/>
    </row>
    <row r="963">
      <c r="F963" s="7" t="n"/>
    </row>
    <row r="964">
      <c r="F964" s="7" t="n"/>
    </row>
    <row r="965">
      <c r="F965" s="7" t="n"/>
    </row>
    <row r="966">
      <c r="F966" s="7" t="n"/>
    </row>
    <row r="967">
      <c r="F967" s="7" t="n"/>
    </row>
    <row r="968">
      <c r="F968" s="7" t="n"/>
    </row>
    <row r="969">
      <c r="F969" s="7" t="n"/>
    </row>
    <row r="970">
      <c r="F970" s="7" t="n"/>
    </row>
    <row r="971">
      <c r="F971" s="7" t="n"/>
    </row>
    <row r="972">
      <c r="F972" s="7" t="n"/>
    </row>
    <row r="973">
      <c r="F973" s="7" t="n"/>
    </row>
    <row r="974">
      <c r="F974" s="7" t="n"/>
    </row>
    <row r="975">
      <c r="F975" s="7" t="n"/>
    </row>
    <row r="976">
      <c r="F976" s="7" t="n"/>
    </row>
    <row r="977">
      <c r="F977" s="7" t="n"/>
    </row>
    <row r="978">
      <c r="F978" s="7" t="n"/>
    </row>
    <row r="979">
      <c r="F979" s="7" t="n"/>
    </row>
    <row r="980">
      <c r="F980" s="7" t="n"/>
    </row>
    <row r="981">
      <c r="F981" s="7" t="n"/>
    </row>
    <row r="982">
      <c r="F982" s="7" t="n"/>
    </row>
    <row r="983">
      <c r="F983" s="7" t="n"/>
    </row>
    <row r="984">
      <c r="F984" s="7" t="n"/>
    </row>
    <row r="985">
      <c r="F985" s="7" t="n"/>
    </row>
    <row r="986">
      <c r="F986" s="7" t="n"/>
    </row>
    <row r="987">
      <c r="F987" s="7" t="n"/>
    </row>
    <row r="988">
      <c r="F988" s="7" t="n"/>
    </row>
    <row r="989">
      <c r="F989" s="7" t="n"/>
    </row>
    <row r="990">
      <c r="F990" s="7" t="n"/>
    </row>
    <row r="991">
      <c r="F991" s="7" t="n"/>
    </row>
    <row r="992">
      <c r="F992" s="7" t="n"/>
    </row>
    <row r="993">
      <c r="F993" s="7" t="n"/>
    </row>
    <row r="994">
      <c r="F994" s="7" t="n"/>
    </row>
    <row r="995">
      <c r="F995" s="7" t="n"/>
    </row>
    <row r="996">
      <c r="F996" s="7" t="n"/>
    </row>
    <row r="997">
      <c r="F997" s="7" t="n"/>
    </row>
    <row r="998">
      <c r="F998" s="7" t="n"/>
    </row>
    <row r="999">
      <c r="F999" s="7" t="n"/>
    </row>
    <row r="1000">
      <c r="F1000" s="7" t="n"/>
    </row>
    <row r="1001">
      <c r="F1001" s="7" t="n"/>
    </row>
    <row r="1002">
      <c r="F1002" s="7" t="n"/>
    </row>
    <row r="1003">
      <c r="F1003" s="7" t="n"/>
    </row>
    <row r="1004">
      <c r="F1004" s="7" t="n"/>
    </row>
    <row r="1005">
      <c r="F1005" s="7" t="n"/>
    </row>
    <row r="1006">
      <c r="F1006" s="7" t="n"/>
    </row>
    <row r="1007">
      <c r="F1007" s="7" t="n"/>
    </row>
    <row r="1008">
      <c r="F1008" s="7" t="n"/>
    </row>
    <row r="1009">
      <c r="F1009" s="7" t="n"/>
    </row>
    <row r="1010">
      <c r="F1010" s="7" t="n"/>
    </row>
    <row r="1011">
      <c r="F1011" s="7" t="n"/>
    </row>
    <row r="1012">
      <c r="F1012" s="7" t="n"/>
    </row>
    <row r="1013">
      <c r="F1013" s="7" t="n"/>
    </row>
    <row r="1014">
      <c r="F1014" s="7" t="n"/>
    </row>
    <row r="1015">
      <c r="F1015" s="7" t="n"/>
    </row>
    <row r="1016">
      <c r="F1016" s="7" t="n"/>
    </row>
    <row r="1017">
      <c r="F1017" s="7" t="n"/>
    </row>
    <row r="1018">
      <c r="F1018" s="7" t="n"/>
    </row>
    <row r="1019">
      <c r="F1019" s="7" t="n"/>
    </row>
    <row r="1020">
      <c r="F1020" s="7" t="n"/>
    </row>
    <row r="1021">
      <c r="F1021" s="7" t="n"/>
    </row>
    <row r="1022">
      <c r="F1022" s="7" t="n"/>
    </row>
    <row r="1023">
      <c r="F1023" s="7" t="n"/>
    </row>
    <row r="1024">
      <c r="F1024" s="7" t="n"/>
    </row>
    <row r="1025">
      <c r="F1025" s="7" t="n"/>
    </row>
    <row r="1026">
      <c r="F1026" s="7" t="n"/>
    </row>
    <row r="1027">
      <c r="F1027" s="7" t="n"/>
    </row>
    <row r="1028">
      <c r="F1028" s="7" t="n"/>
    </row>
    <row r="1029">
      <c r="F1029" s="7" t="n"/>
    </row>
    <row r="1030">
      <c r="F1030" s="7" t="n"/>
    </row>
    <row r="1031">
      <c r="F1031" s="7" t="n"/>
    </row>
    <row r="1032">
      <c r="F1032" s="7" t="n"/>
    </row>
    <row r="1033">
      <c r="F1033" s="7" t="n"/>
    </row>
    <row r="1034">
      <c r="F1034" s="7" t="n"/>
    </row>
    <row r="1035">
      <c r="F1035" s="7" t="n"/>
    </row>
    <row r="1036">
      <c r="F1036" s="7" t="n"/>
    </row>
    <row r="1037">
      <c r="F1037" s="7" t="n"/>
    </row>
    <row r="1038">
      <c r="F1038" s="7" t="n"/>
    </row>
    <row r="1039">
      <c r="F1039" s="7" t="n"/>
    </row>
    <row r="1040">
      <c r="F1040" s="7" t="n"/>
    </row>
    <row r="1041">
      <c r="F1041" s="7" t="n"/>
    </row>
    <row r="1042">
      <c r="F1042" s="7" t="n"/>
    </row>
    <row r="1043">
      <c r="F1043" s="7" t="n"/>
    </row>
    <row r="1044">
      <c r="F1044" s="7" t="n"/>
    </row>
    <row r="1045">
      <c r="F1045" s="7" t="n"/>
    </row>
    <row r="1046">
      <c r="F1046" s="7" t="n"/>
    </row>
    <row r="1047">
      <c r="F1047" s="7" t="n"/>
    </row>
    <row r="1048">
      <c r="F1048" s="7" t="n"/>
    </row>
    <row r="1049">
      <c r="F1049" s="7" t="n"/>
    </row>
    <row r="1050">
      <c r="F1050" s="7" t="n"/>
    </row>
    <row r="1051">
      <c r="F1051" s="7" t="n"/>
    </row>
    <row r="1052">
      <c r="F1052" s="7" t="n"/>
    </row>
    <row r="1053">
      <c r="F1053" s="7" t="n"/>
    </row>
    <row r="1054">
      <c r="F1054" s="7" t="n"/>
    </row>
    <row r="1055">
      <c r="F1055" s="7" t="n"/>
    </row>
    <row r="1056">
      <c r="F1056" s="7" t="n"/>
    </row>
    <row r="1057">
      <c r="F1057" s="7" t="n"/>
    </row>
    <row r="1058">
      <c r="F1058" s="7" t="n"/>
    </row>
    <row r="1059">
      <c r="F1059" s="7" t="n"/>
    </row>
    <row r="1060">
      <c r="F1060" s="7" t="n"/>
    </row>
    <row r="1061">
      <c r="F1061" s="7" t="n"/>
    </row>
    <row r="1062">
      <c r="F1062" s="7" t="n"/>
    </row>
    <row r="1063">
      <c r="F1063" s="7" t="n"/>
    </row>
    <row r="1064">
      <c r="F1064" s="7" t="n"/>
    </row>
    <row r="1065">
      <c r="F1065" s="7" t="n"/>
    </row>
    <row r="1066">
      <c r="F1066" s="7" t="n"/>
    </row>
    <row r="1067">
      <c r="F1067" s="7" t="n"/>
    </row>
    <row r="1068">
      <c r="F1068" s="7" t="n"/>
    </row>
    <row r="1069">
      <c r="F1069" s="7" t="n"/>
    </row>
    <row r="1070">
      <c r="F1070" s="7" t="n"/>
    </row>
    <row r="1071">
      <c r="F1071" s="7" t="n"/>
    </row>
    <row r="1072">
      <c r="F1072" s="7" t="n"/>
    </row>
    <row r="1073">
      <c r="F1073" s="7" t="n"/>
    </row>
    <row r="1074">
      <c r="F1074" s="7" t="n"/>
    </row>
    <row r="1075">
      <c r="F1075" s="7" t="n"/>
    </row>
    <row r="1076">
      <c r="F1076" s="7" t="n"/>
    </row>
    <row r="1077">
      <c r="F1077" s="7" t="n"/>
    </row>
    <row r="1078">
      <c r="F1078" s="7" t="n"/>
    </row>
    <row r="1079">
      <c r="F1079" s="7" t="n"/>
    </row>
    <row r="1080">
      <c r="F1080" s="7" t="n"/>
    </row>
    <row r="1081">
      <c r="F1081" s="7" t="n"/>
    </row>
    <row r="1082">
      <c r="F1082" s="7" t="n"/>
    </row>
    <row r="1083">
      <c r="F1083" s="7" t="n"/>
    </row>
    <row r="1084">
      <c r="F1084" s="7" t="n"/>
    </row>
    <row r="1085">
      <c r="F1085" s="7" t="n"/>
    </row>
    <row r="1086">
      <c r="F1086" s="7" t="n"/>
    </row>
    <row r="1087">
      <c r="F1087" s="7" t="n"/>
    </row>
    <row r="1088">
      <c r="F1088" s="7" t="n"/>
    </row>
    <row r="1089">
      <c r="F1089" s="7" t="n"/>
    </row>
    <row r="1090">
      <c r="F1090" s="7" t="n"/>
    </row>
    <row r="1091">
      <c r="F1091" s="7" t="n"/>
    </row>
    <row r="1092">
      <c r="F1092" s="7" t="n"/>
    </row>
    <row r="1093">
      <c r="F1093" s="7" t="n"/>
    </row>
    <row r="1094">
      <c r="F1094" s="7" t="n"/>
    </row>
    <row r="1095">
      <c r="F1095" s="7" t="n"/>
    </row>
    <row r="1096">
      <c r="F1096" s="7" t="n"/>
    </row>
    <row r="1097">
      <c r="F1097" s="7" t="n"/>
    </row>
    <row r="1098">
      <c r="F1098" s="7" t="n"/>
    </row>
    <row r="1099">
      <c r="F1099" s="7" t="n"/>
    </row>
    <row r="1100">
      <c r="F1100" s="7" t="n"/>
    </row>
    <row r="1101">
      <c r="F1101" s="7" t="n"/>
    </row>
    <row r="1102">
      <c r="F1102" s="7" t="n"/>
    </row>
    <row r="1103">
      <c r="F1103" s="7" t="n"/>
    </row>
    <row r="1104">
      <c r="F1104" s="7" t="n"/>
    </row>
    <row r="1105">
      <c r="F1105" s="7" t="n"/>
    </row>
    <row r="1106">
      <c r="F1106" s="7" t="n"/>
    </row>
    <row r="1107">
      <c r="F1107" s="7" t="n"/>
    </row>
    <row r="1108">
      <c r="F1108" s="7" t="n"/>
    </row>
    <row r="1109">
      <c r="F1109" s="7" t="n"/>
    </row>
    <row r="1110">
      <c r="F1110" s="7" t="n"/>
    </row>
    <row r="1111">
      <c r="F1111" s="7" t="n"/>
    </row>
    <row r="1112">
      <c r="F1112" s="7" t="n"/>
    </row>
    <row r="1113">
      <c r="F1113" s="7" t="n"/>
    </row>
    <row r="1114">
      <c r="F1114" s="7" t="n"/>
    </row>
    <row r="1115">
      <c r="F1115" s="7" t="n"/>
    </row>
    <row r="1116">
      <c r="F1116" s="7" t="n"/>
    </row>
    <row r="1117">
      <c r="F1117" s="7" t="n"/>
    </row>
    <row r="1118">
      <c r="F1118" s="7" t="n"/>
    </row>
    <row r="1119">
      <c r="F1119" s="7" t="n"/>
    </row>
    <row r="1120">
      <c r="F1120" s="7" t="n"/>
    </row>
    <row r="1121">
      <c r="F1121" s="7" t="n"/>
    </row>
    <row r="1122">
      <c r="F1122" s="7" t="n"/>
    </row>
    <row r="1123">
      <c r="F1123" s="7" t="n"/>
    </row>
    <row r="1124">
      <c r="F1124" s="7" t="n"/>
    </row>
    <row r="1125">
      <c r="F1125" s="7" t="n"/>
    </row>
    <row r="1126">
      <c r="F1126" s="7" t="n"/>
    </row>
    <row r="1127">
      <c r="F1127" s="7" t="n"/>
    </row>
    <row r="1128">
      <c r="F1128" s="7" t="n"/>
    </row>
    <row r="1129">
      <c r="F1129" s="7" t="n"/>
    </row>
    <row r="1130">
      <c r="F1130" s="7" t="n"/>
    </row>
    <row r="1131">
      <c r="F1131" s="7" t="n"/>
    </row>
    <row r="1132">
      <c r="F1132" s="7" t="n"/>
    </row>
    <row r="1133">
      <c r="F1133" s="7" t="n"/>
    </row>
    <row r="1134">
      <c r="F1134" s="7" t="n"/>
    </row>
    <row r="1135">
      <c r="F1135" s="7" t="n"/>
    </row>
    <row r="1136">
      <c r="F1136" s="7" t="n"/>
    </row>
    <row r="1137">
      <c r="F1137" s="7" t="n"/>
    </row>
    <row r="1138">
      <c r="F1138" s="7" t="n"/>
    </row>
    <row r="1139">
      <c r="F1139" s="7" t="n"/>
    </row>
    <row r="1140">
      <c r="F1140" s="7" t="n"/>
    </row>
    <row r="1141">
      <c r="F1141" s="7" t="n"/>
    </row>
    <row r="1142">
      <c r="F1142" s="7" t="n"/>
    </row>
    <row r="1143">
      <c r="F1143" s="7" t="n"/>
    </row>
    <row r="1144">
      <c r="F1144" s="7" t="n"/>
    </row>
    <row r="1145">
      <c r="F1145" s="7" t="n"/>
    </row>
    <row r="1146">
      <c r="F1146" s="7" t="n"/>
    </row>
    <row r="1147">
      <c r="F1147" s="7" t="n"/>
    </row>
    <row r="1148">
      <c r="F1148" s="7" t="n"/>
    </row>
    <row r="1149">
      <c r="F1149" s="7" t="n"/>
    </row>
    <row r="1150">
      <c r="F1150" s="7" t="n"/>
    </row>
    <row r="1151">
      <c r="F1151" s="7" t="n"/>
    </row>
    <row r="1152">
      <c r="F1152" s="7" t="n"/>
    </row>
    <row r="1153">
      <c r="F1153" s="7" t="n"/>
    </row>
    <row r="1154">
      <c r="F1154" s="7" t="n"/>
    </row>
    <row r="1155">
      <c r="F1155" s="7" t="n"/>
    </row>
    <row r="1156">
      <c r="F1156" s="7" t="n"/>
    </row>
    <row r="1157">
      <c r="F1157" s="7" t="n"/>
    </row>
    <row r="1158">
      <c r="F1158" s="7" t="n"/>
    </row>
    <row r="1159">
      <c r="F1159" s="7" t="n"/>
    </row>
    <row r="1160">
      <c r="F1160" s="7" t="n"/>
    </row>
    <row r="1161">
      <c r="F1161" s="7" t="n"/>
    </row>
    <row r="1162">
      <c r="F1162" s="7" t="n"/>
    </row>
    <row r="1163">
      <c r="F1163" s="7" t="n"/>
    </row>
    <row r="1164">
      <c r="F1164" s="7" t="n"/>
    </row>
    <row r="1165">
      <c r="F1165" s="7" t="n"/>
    </row>
    <row r="1166">
      <c r="F1166" s="7" t="n"/>
    </row>
    <row r="1167">
      <c r="F1167" s="7" t="n"/>
    </row>
    <row r="1168">
      <c r="F1168" s="7" t="n"/>
    </row>
    <row r="1169">
      <c r="F1169" s="7" t="n"/>
    </row>
    <row r="1170">
      <c r="F1170" s="7" t="n"/>
    </row>
    <row r="1171">
      <c r="F1171" s="7" t="n"/>
    </row>
    <row r="1172">
      <c r="F1172" s="7" t="n"/>
    </row>
    <row r="1173">
      <c r="F1173" s="7" t="n"/>
    </row>
    <row r="1174">
      <c r="F1174" s="7" t="n"/>
    </row>
    <row r="1175">
      <c r="F1175" s="7" t="n"/>
    </row>
    <row r="1176">
      <c r="F1176" s="7" t="n"/>
    </row>
    <row r="1177">
      <c r="F1177" s="7" t="n"/>
    </row>
    <row r="1178">
      <c r="F1178" s="7" t="n"/>
    </row>
    <row r="1179">
      <c r="F1179" s="7" t="n"/>
    </row>
    <row r="1180">
      <c r="F1180" s="7" t="n"/>
    </row>
    <row r="1181">
      <c r="F1181" s="7" t="n"/>
    </row>
    <row r="1182">
      <c r="F1182" s="7" t="n"/>
    </row>
    <row r="1183">
      <c r="F1183" s="7" t="n"/>
    </row>
    <row r="1184">
      <c r="F1184" s="7" t="n"/>
    </row>
    <row r="1185">
      <c r="F1185" s="7" t="n"/>
    </row>
    <row r="1186">
      <c r="F1186" s="7" t="n"/>
    </row>
    <row r="1187">
      <c r="F1187" s="7" t="n"/>
    </row>
    <row r="1188">
      <c r="F1188" s="7" t="n"/>
    </row>
    <row r="1189">
      <c r="F1189" s="7" t="n"/>
    </row>
    <row r="1190">
      <c r="F1190" s="7" t="n"/>
    </row>
    <row r="1191">
      <c r="F1191" s="7" t="n"/>
    </row>
    <row r="1192">
      <c r="F1192" s="7" t="n"/>
    </row>
    <row r="1193">
      <c r="F1193" s="7" t="n"/>
    </row>
    <row r="1194">
      <c r="F1194" s="7" t="n"/>
    </row>
    <row r="1195">
      <c r="F1195" s="7" t="n"/>
    </row>
    <row r="1196">
      <c r="F1196" s="7" t="n"/>
    </row>
    <row r="1197">
      <c r="F1197" s="7" t="n"/>
    </row>
    <row r="1198">
      <c r="F1198" s="7" t="n"/>
    </row>
    <row r="1199">
      <c r="F1199" s="7" t="n"/>
    </row>
    <row r="1200">
      <c r="F1200" s="7" t="n"/>
    </row>
    <row r="1201">
      <c r="F1201" s="7" t="n"/>
    </row>
  </sheetData>
  <dataValidations count="2">
    <dataValidation sqref="B2:B1201" showDropDown="0" showInputMessage="0" showErrorMessage="0" allowBlank="1" type="list">
      <formula1>=Questions!$B$2:$B$13</formula1>
    </dataValidation>
    <dataValidation sqref="C2:C1201" showDropDown="0" showInputMessage="0" showErrorMessage="0" allowBlank="1" type="list">
      <formula1>=Lists!$A$2:$A$5</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T101"/>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6" customWidth="1" min="3" max="3"/>
    <col width="18" customWidth="1" min="4" max="4"/>
    <col width="12" customWidth="1" min="5" max="5"/>
    <col width="30" customWidth="1" min="6" max="6"/>
    <col width="14" customWidth="1" min="7" max="7"/>
    <col width="14" customWidth="1" min="8" max="8"/>
    <col width="18" customWidth="1" min="9" max="9"/>
    <col width="30" customWidth="1" min="10" max="10"/>
    <col width="20" customWidth="1" min="11" max="11"/>
    <col width="16" customWidth="1" min="12" max="12"/>
    <col width="24" customWidth="1" min="13" max="13"/>
    <col width="30" customWidth="1" min="14" max="14"/>
    <col width="16" customWidth="1" min="15" max="15"/>
    <col width="18" customWidth="1" min="16" max="16"/>
    <col width="12" customWidth="1" min="17" max="17"/>
    <col width="12" customWidth="1" min="18" max="18"/>
    <col width="12" customWidth="1" min="19" max="19"/>
    <col width="36" customWidth="1" min="20" max="20"/>
  </cols>
  <sheetData>
    <row r="1" ht="48" customHeight="1">
      <c r="A1" s="3" t="inlineStr">
        <is>
          <t>Tool or AI feature</t>
        </is>
      </c>
      <c r="B1" s="3" t="inlineStr">
        <is>
          <t>Vendor</t>
        </is>
      </c>
      <c r="C1" s="3" t="inlineStr">
        <is>
          <t>Plan or edition</t>
        </is>
      </c>
      <c r="D1" s="3" t="inlineStr">
        <is>
          <t>Account type</t>
        </is>
      </c>
      <c r="E1" s="3" t="inlineStr">
        <is>
          <t>Company sign-in (SSO)</t>
        </is>
      </c>
      <c r="F1" s="3" t="inlineStr">
        <is>
          <t>Approved uses</t>
        </is>
      </c>
      <c r="G1" s="3" t="inlineStr">
        <is>
          <t>Highest data allowed</t>
        </is>
      </c>
      <c r="H1" s="3" t="inlineStr">
        <is>
          <t>Vendor trains on our data by default?</t>
        </is>
      </c>
      <c r="I1" s="3" t="inlineStr">
        <is>
          <t>Can training be turned off for us?</t>
        </is>
      </c>
      <c r="J1" s="3" t="inlineStr">
        <is>
          <t>Retention and deletion</t>
        </is>
      </c>
      <c r="K1" s="3" t="inlineStr">
        <is>
          <t>Where data is stored</t>
        </is>
      </c>
      <c r="L1" s="3" t="inlineStr">
        <is>
          <t>Connectors or plug-ins allowed</t>
        </is>
      </c>
      <c r="M1" s="3" t="inlineStr">
        <is>
          <t>Contract terms in place (e.g. DPA, BAA)</t>
        </is>
      </c>
      <c r="N1" s="3" t="inlineStr">
        <is>
          <t>Where the terms were read (link) and date</t>
        </is>
      </c>
      <c r="O1" s="3" t="inlineStr">
        <is>
          <t>Business owner</t>
        </is>
      </c>
      <c r="P1" s="3" t="inlineStr">
        <is>
          <t>Status</t>
        </is>
      </c>
      <c r="Q1" s="3" t="inlineStr">
        <is>
          <t>Date approved</t>
        </is>
      </c>
      <c r="R1" s="3" t="inlineStr">
        <is>
          <t>Last reviewed</t>
        </is>
      </c>
      <c r="S1" s="3" t="inlineStr">
        <is>
          <t>Next review</t>
        </is>
      </c>
      <c r="T1" s="3" t="inlineStr">
        <is>
          <t>Notes</t>
        </is>
      </c>
    </row>
    <row r="2">
      <c r="A2" s="4">
        <f>IF(Score!A2="","",Score!A2)</f>
        <v/>
      </c>
      <c r="B2" s="4">
        <f>IF(Score!A2="","",Score!B2&amp;"")</f>
        <v/>
      </c>
      <c r="C2" s="4">
        <f>IF(Score!A2="","",Score!C2&amp;"")</f>
        <v/>
      </c>
      <c r="D2" s="4">
        <f>IF(Score!A2="","",IF(Score!M2="Yes","Company-managed",""))</f>
        <v/>
      </c>
      <c r="E2" s="4">
        <f>IF(Score!A2="","",IF(Score!N2="Yes","Yes",IF(OR(Score!N2="No",Score!N2="Partly"),"No","Unknown")))</f>
        <v/>
      </c>
      <c r="F2" s="4">
        <f>IF(Score!A2="","",Score!E2&amp;"")</f>
        <v/>
      </c>
      <c r="G2" s="4">
        <f>IF(Score!A2="","",IF(OR(Score!AE2="Not approved",Score!AE2="Retired"),"",IF(Score!AE2="Approved with limits",IF(OR(Score!F2="Public",Score!Z2="Public"),"Public","Internal"),IF(OR(Score!Z2="Public",Score!Z2="Internal",Score!Z2="Confidential",Score!Z2="Restricted"),Score!Z2,""))))</f>
        <v/>
      </c>
      <c r="H2" s="4">
        <f>IF(Score!A2="","",IF(Score!J2="Yes","No",IF(Score!J2="No","Yes","Unknown")))</f>
        <v/>
      </c>
      <c r="I2" s="4">
        <f>IF(Score!A2="","",IF(Score!J2="Yes","Yes","Unknown"))</f>
        <v/>
      </c>
      <c r="J2" s="4">
        <f>IF(Score!A2="","",Score!AA2&amp;"")</f>
        <v/>
      </c>
      <c r="K2" s="4">
        <f>IF(Score!A2="","",Score!AB2&amp;"")</f>
        <v/>
      </c>
      <c r="L2" s="4">
        <f>IF(Score!A2="","","[Decide]")</f>
        <v/>
      </c>
      <c r="M2" s="4">
        <f>IF(Score!A2="","",Score!AC2&amp;"")</f>
        <v/>
      </c>
      <c r="N2" s="4">
        <f>IF(Score!A2="","",TRIM(Score!G2&amp;" "&amp;IF(Score!H2="","[date]",TEXT(Score!H2,"yyyy-mm-dd"))))</f>
        <v/>
      </c>
      <c r="O2" s="4">
        <f>IF(Score!A2="","",Score!AD2&amp;"")</f>
        <v/>
      </c>
      <c r="P2" s="4">
        <f>IF(Score!A2="","",IF(Score!AE2="","Pending review",Score!AE2))</f>
        <v/>
      </c>
      <c r="Q2" s="5">
        <f>IF(Score!A2="","",IF(OR(Score!AE2="Approved",Score!AE2="Approved with limits"),IF(Score!AG2="","",Score!AG2),""))</f>
        <v/>
      </c>
      <c r="R2" s="5">
        <f>IF(OR(Score!A2="",Score!H2=""),"",Score!H2)</f>
        <v/>
      </c>
      <c r="S2" s="5">
        <f>IF(OR(Score!A2="",R2=""),"",R2+Settings!$B$5)</f>
        <v/>
      </c>
      <c r="T2" s="4">
        <f>IF(Score!A2="","","Vetting score "&amp;Score!V2&amp;"/24; recommendation: "&amp;Score!Y2&amp;IF(Score!S2="No","; Q10 No: no protected health information","")&amp;IF(Score!AH2="","","; "&amp;Score!AH2))</f>
        <v/>
      </c>
    </row>
    <row r="3">
      <c r="A3" s="4">
        <f>IF(Score!A3="","",Score!A3)</f>
        <v/>
      </c>
      <c r="B3" s="4">
        <f>IF(Score!A3="","",Score!B3&amp;"")</f>
        <v/>
      </c>
      <c r="C3" s="4">
        <f>IF(Score!A3="","",Score!C3&amp;"")</f>
        <v/>
      </c>
      <c r="D3" s="4">
        <f>IF(Score!A3="","",IF(Score!M3="Yes","Company-managed",""))</f>
        <v/>
      </c>
      <c r="E3" s="4">
        <f>IF(Score!A3="","",IF(Score!N3="Yes","Yes",IF(OR(Score!N3="No",Score!N3="Partly"),"No","Unknown")))</f>
        <v/>
      </c>
      <c r="F3" s="4">
        <f>IF(Score!A3="","",Score!E3&amp;"")</f>
        <v/>
      </c>
      <c r="G3" s="4">
        <f>IF(Score!A3="","",IF(OR(Score!AE3="Not approved",Score!AE3="Retired"),"",IF(Score!AE3="Approved with limits",IF(OR(Score!F3="Public",Score!Z3="Public"),"Public","Internal"),IF(OR(Score!Z3="Public",Score!Z3="Internal",Score!Z3="Confidential",Score!Z3="Restricted"),Score!Z3,""))))</f>
        <v/>
      </c>
      <c r="H3" s="4">
        <f>IF(Score!A3="","",IF(Score!J3="Yes","No",IF(Score!J3="No","Yes","Unknown")))</f>
        <v/>
      </c>
      <c r="I3" s="4">
        <f>IF(Score!A3="","",IF(Score!J3="Yes","Yes","Unknown"))</f>
        <v/>
      </c>
      <c r="J3" s="4">
        <f>IF(Score!A3="","",Score!AA3&amp;"")</f>
        <v/>
      </c>
      <c r="K3" s="4">
        <f>IF(Score!A3="","",Score!AB3&amp;"")</f>
        <v/>
      </c>
      <c r="L3" s="4">
        <f>IF(Score!A3="","","[Decide]")</f>
        <v/>
      </c>
      <c r="M3" s="4">
        <f>IF(Score!A3="","",Score!AC3&amp;"")</f>
        <v/>
      </c>
      <c r="N3" s="4">
        <f>IF(Score!A3="","",TRIM(Score!G3&amp;" "&amp;IF(Score!H3="","[date]",TEXT(Score!H3,"yyyy-mm-dd"))))</f>
        <v/>
      </c>
      <c r="O3" s="4">
        <f>IF(Score!A3="","",Score!AD3&amp;"")</f>
        <v/>
      </c>
      <c r="P3" s="4">
        <f>IF(Score!A3="","",IF(Score!AE3="","Pending review",Score!AE3))</f>
        <v/>
      </c>
      <c r="Q3" s="5">
        <f>IF(Score!A3="","",IF(OR(Score!AE3="Approved",Score!AE3="Approved with limits"),IF(Score!AG3="","",Score!AG3),""))</f>
        <v/>
      </c>
      <c r="R3" s="5">
        <f>IF(OR(Score!A3="",Score!H3=""),"",Score!H3)</f>
        <v/>
      </c>
      <c r="S3" s="5">
        <f>IF(OR(Score!A3="",R3=""),"",R3+Settings!$B$5)</f>
        <v/>
      </c>
      <c r="T3" s="4">
        <f>IF(Score!A3="","","Vetting score "&amp;Score!V3&amp;"/24; recommendation: "&amp;Score!Y3&amp;IF(Score!S3="No","; Q10 No: no protected health information","")&amp;IF(Score!AH3="","","; "&amp;Score!AH3))</f>
        <v/>
      </c>
    </row>
    <row r="4">
      <c r="A4" s="4">
        <f>IF(Score!A4="","",Score!A4)</f>
        <v/>
      </c>
      <c r="B4" s="4">
        <f>IF(Score!A4="","",Score!B4&amp;"")</f>
        <v/>
      </c>
      <c r="C4" s="4">
        <f>IF(Score!A4="","",Score!C4&amp;"")</f>
        <v/>
      </c>
      <c r="D4" s="4">
        <f>IF(Score!A4="","",IF(Score!M4="Yes","Company-managed",""))</f>
        <v/>
      </c>
      <c r="E4" s="4">
        <f>IF(Score!A4="","",IF(Score!N4="Yes","Yes",IF(OR(Score!N4="No",Score!N4="Partly"),"No","Unknown")))</f>
        <v/>
      </c>
      <c r="F4" s="4">
        <f>IF(Score!A4="","",Score!E4&amp;"")</f>
        <v/>
      </c>
      <c r="G4" s="4">
        <f>IF(Score!A4="","",IF(OR(Score!AE4="Not approved",Score!AE4="Retired"),"",IF(Score!AE4="Approved with limits",IF(OR(Score!F4="Public",Score!Z4="Public"),"Public","Internal"),IF(OR(Score!Z4="Public",Score!Z4="Internal",Score!Z4="Confidential",Score!Z4="Restricted"),Score!Z4,""))))</f>
        <v/>
      </c>
      <c r="H4" s="4">
        <f>IF(Score!A4="","",IF(Score!J4="Yes","No",IF(Score!J4="No","Yes","Unknown")))</f>
        <v/>
      </c>
      <c r="I4" s="4">
        <f>IF(Score!A4="","",IF(Score!J4="Yes","Yes","Unknown"))</f>
        <v/>
      </c>
      <c r="J4" s="4">
        <f>IF(Score!A4="","",Score!AA4&amp;"")</f>
        <v/>
      </c>
      <c r="K4" s="4">
        <f>IF(Score!A4="","",Score!AB4&amp;"")</f>
        <v/>
      </c>
      <c r="L4" s="4">
        <f>IF(Score!A4="","","[Decide]")</f>
        <v/>
      </c>
      <c r="M4" s="4">
        <f>IF(Score!A4="","",Score!AC4&amp;"")</f>
        <v/>
      </c>
      <c r="N4" s="4">
        <f>IF(Score!A4="","",TRIM(Score!G4&amp;" "&amp;IF(Score!H4="","[date]",TEXT(Score!H4,"yyyy-mm-dd"))))</f>
        <v/>
      </c>
      <c r="O4" s="4">
        <f>IF(Score!A4="","",Score!AD4&amp;"")</f>
        <v/>
      </c>
      <c r="P4" s="4">
        <f>IF(Score!A4="","",IF(Score!AE4="","Pending review",Score!AE4))</f>
        <v/>
      </c>
      <c r="Q4" s="5">
        <f>IF(Score!A4="","",IF(OR(Score!AE4="Approved",Score!AE4="Approved with limits"),IF(Score!AG4="","",Score!AG4),""))</f>
        <v/>
      </c>
      <c r="R4" s="5">
        <f>IF(OR(Score!A4="",Score!H4=""),"",Score!H4)</f>
        <v/>
      </c>
      <c r="S4" s="5">
        <f>IF(OR(Score!A4="",R4=""),"",R4+Settings!$B$5)</f>
        <v/>
      </c>
      <c r="T4" s="4">
        <f>IF(Score!A4="","","Vetting score "&amp;Score!V4&amp;"/24; recommendation: "&amp;Score!Y4&amp;IF(Score!S4="No","; Q10 No: no protected health information","")&amp;IF(Score!AH4="","","; "&amp;Score!AH4))</f>
        <v/>
      </c>
    </row>
    <row r="5">
      <c r="A5" s="4">
        <f>IF(Score!A5="","",Score!A5)</f>
        <v/>
      </c>
      <c r="B5" s="4">
        <f>IF(Score!A5="","",Score!B5&amp;"")</f>
        <v/>
      </c>
      <c r="C5" s="4">
        <f>IF(Score!A5="","",Score!C5&amp;"")</f>
        <v/>
      </c>
      <c r="D5" s="4">
        <f>IF(Score!A5="","",IF(Score!M5="Yes","Company-managed",""))</f>
        <v/>
      </c>
      <c r="E5" s="4">
        <f>IF(Score!A5="","",IF(Score!N5="Yes","Yes",IF(OR(Score!N5="No",Score!N5="Partly"),"No","Unknown")))</f>
        <v/>
      </c>
      <c r="F5" s="4">
        <f>IF(Score!A5="","",Score!E5&amp;"")</f>
        <v/>
      </c>
      <c r="G5" s="4">
        <f>IF(Score!A5="","",IF(OR(Score!AE5="Not approved",Score!AE5="Retired"),"",IF(Score!AE5="Approved with limits",IF(OR(Score!F5="Public",Score!Z5="Public"),"Public","Internal"),IF(OR(Score!Z5="Public",Score!Z5="Internal",Score!Z5="Confidential",Score!Z5="Restricted"),Score!Z5,""))))</f>
        <v/>
      </c>
      <c r="H5" s="4">
        <f>IF(Score!A5="","",IF(Score!J5="Yes","No",IF(Score!J5="No","Yes","Unknown")))</f>
        <v/>
      </c>
      <c r="I5" s="4">
        <f>IF(Score!A5="","",IF(Score!J5="Yes","Yes","Unknown"))</f>
        <v/>
      </c>
      <c r="J5" s="4">
        <f>IF(Score!A5="","",Score!AA5&amp;"")</f>
        <v/>
      </c>
      <c r="K5" s="4">
        <f>IF(Score!A5="","",Score!AB5&amp;"")</f>
        <v/>
      </c>
      <c r="L5" s="4">
        <f>IF(Score!A5="","","[Decide]")</f>
        <v/>
      </c>
      <c r="M5" s="4">
        <f>IF(Score!A5="","",Score!AC5&amp;"")</f>
        <v/>
      </c>
      <c r="N5" s="4">
        <f>IF(Score!A5="","",TRIM(Score!G5&amp;" "&amp;IF(Score!H5="","[date]",TEXT(Score!H5,"yyyy-mm-dd"))))</f>
        <v/>
      </c>
      <c r="O5" s="4">
        <f>IF(Score!A5="","",Score!AD5&amp;"")</f>
        <v/>
      </c>
      <c r="P5" s="4">
        <f>IF(Score!A5="","",IF(Score!AE5="","Pending review",Score!AE5))</f>
        <v/>
      </c>
      <c r="Q5" s="5">
        <f>IF(Score!A5="","",IF(OR(Score!AE5="Approved",Score!AE5="Approved with limits"),IF(Score!AG5="","",Score!AG5),""))</f>
        <v/>
      </c>
      <c r="R5" s="5">
        <f>IF(OR(Score!A5="",Score!H5=""),"",Score!H5)</f>
        <v/>
      </c>
      <c r="S5" s="5">
        <f>IF(OR(Score!A5="",R5=""),"",R5+Settings!$B$5)</f>
        <v/>
      </c>
      <c r="T5" s="4">
        <f>IF(Score!A5="","","Vetting score "&amp;Score!V5&amp;"/24; recommendation: "&amp;Score!Y5&amp;IF(Score!S5="No","; Q10 No: no protected health information","")&amp;IF(Score!AH5="","","; "&amp;Score!AH5))</f>
        <v/>
      </c>
    </row>
    <row r="6">
      <c r="A6" s="4">
        <f>IF(Score!A6="","",Score!A6)</f>
        <v/>
      </c>
      <c r="B6" s="4">
        <f>IF(Score!A6="","",Score!B6&amp;"")</f>
        <v/>
      </c>
      <c r="C6" s="4">
        <f>IF(Score!A6="","",Score!C6&amp;"")</f>
        <v/>
      </c>
      <c r="D6" s="4">
        <f>IF(Score!A6="","",IF(Score!M6="Yes","Company-managed",""))</f>
        <v/>
      </c>
      <c r="E6" s="4">
        <f>IF(Score!A6="","",IF(Score!N6="Yes","Yes",IF(OR(Score!N6="No",Score!N6="Partly"),"No","Unknown")))</f>
        <v/>
      </c>
      <c r="F6" s="4">
        <f>IF(Score!A6="","",Score!E6&amp;"")</f>
        <v/>
      </c>
      <c r="G6" s="4">
        <f>IF(Score!A6="","",IF(OR(Score!AE6="Not approved",Score!AE6="Retired"),"",IF(Score!AE6="Approved with limits",IF(OR(Score!F6="Public",Score!Z6="Public"),"Public","Internal"),IF(OR(Score!Z6="Public",Score!Z6="Internal",Score!Z6="Confidential",Score!Z6="Restricted"),Score!Z6,""))))</f>
        <v/>
      </c>
      <c r="H6" s="4">
        <f>IF(Score!A6="","",IF(Score!J6="Yes","No",IF(Score!J6="No","Yes","Unknown")))</f>
        <v/>
      </c>
      <c r="I6" s="4">
        <f>IF(Score!A6="","",IF(Score!J6="Yes","Yes","Unknown"))</f>
        <v/>
      </c>
      <c r="J6" s="4">
        <f>IF(Score!A6="","",Score!AA6&amp;"")</f>
        <v/>
      </c>
      <c r="K6" s="4">
        <f>IF(Score!A6="","",Score!AB6&amp;"")</f>
        <v/>
      </c>
      <c r="L6" s="4">
        <f>IF(Score!A6="","","[Decide]")</f>
        <v/>
      </c>
      <c r="M6" s="4">
        <f>IF(Score!A6="","",Score!AC6&amp;"")</f>
        <v/>
      </c>
      <c r="N6" s="4">
        <f>IF(Score!A6="","",TRIM(Score!G6&amp;" "&amp;IF(Score!H6="","[date]",TEXT(Score!H6,"yyyy-mm-dd"))))</f>
        <v/>
      </c>
      <c r="O6" s="4">
        <f>IF(Score!A6="","",Score!AD6&amp;"")</f>
        <v/>
      </c>
      <c r="P6" s="4">
        <f>IF(Score!A6="","",IF(Score!AE6="","Pending review",Score!AE6))</f>
        <v/>
      </c>
      <c r="Q6" s="5">
        <f>IF(Score!A6="","",IF(OR(Score!AE6="Approved",Score!AE6="Approved with limits"),IF(Score!AG6="","",Score!AG6),""))</f>
        <v/>
      </c>
      <c r="R6" s="5">
        <f>IF(OR(Score!A6="",Score!H6=""),"",Score!H6)</f>
        <v/>
      </c>
      <c r="S6" s="5">
        <f>IF(OR(Score!A6="",R6=""),"",R6+Settings!$B$5)</f>
        <v/>
      </c>
      <c r="T6" s="4">
        <f>IF(Score!A6="","","Vetting score "&amp;Score!V6&amp;"/24; recommendation: "&amp;Score!Y6&amp;IF(Score!S6="No","; Q10 No: no protected health information","")&amp;IF(Score!AH6="","","; "&amp;Score!AH6))</f>
        <v/>
      </c>
    </row>
    <row r="7">
      <c r="A7" s="4">
        <f>IF(Score!A7="","",Score!A7)</f>
        <v/>
      </c>
      <c r="B7" s="4">
        <f>IF(Score!A7="","",Score!B7&amp;"")</f>
        <v/>
      </c>
      <c r="C7" s="4">
        <f>IF(Score!A7="","",Score!C7&amp;"")</f>
        <v/>
      </c>
      <c r="D7" s="4">
        <f>IF(Score!A7="","",IF(Score!M7="Yes","Company-managed",""))</f>
        <v/>
      </c>
      <c r="E7" s="4">
        <f>IF(Score!A7="","",IF(Score!N7="Yes","Yes",IF(OR(Score!N7="No",Score!N7="Partly"),"No","Unknown")))</f>
        <v/>
      </c>
      <c r="F7" s="4">
        <f>IF(Score!A7="","",Score!E7&amp;"")</f>
        <v/>
      </c>
      <c r="G7" s="4">
        <f>IF(Score!A7="","",IF(OR(Score!AE7="Not approved",Score!AE7="Retired"),"",IF(Score!AE7="Approved with limits",IF(OR(Score!F7="Public",Score!Z7="Public"),"Public","Internal"),IF(OR(Score!Z7="Public",Score!Z7="Internal",Score!Z7="Confidential",Score!Z7="Restricted"),Score!Z7,""))))</f>
        <v/>
      </c>
      <c r="H7" s="4">
        <f>IF(Score!A7="","",IF(Score!J7="Yes","No",IF(Score!J7="No","Yes","Unknown")))</f>
        <v/>
      </c>
      <c r="I7" s="4">
        <f>IF(Score!A7="","",IF(Score!J7="Yes","Yes","Unknown"))</f>
        <v/>
      </c>
      <c r="J7" s="4">
        <f>IF(Score!A7="","",Score!AA7&amp;"")</f>
        <v/>
      </c>
      <c r="K7" s="4">
        <f>IF(Score!A7="","",Score!AB7&amp;"")</f>
        <v/>
      </c>
      <c r="L7" s="4">
        <f>IF(Score!A7="","","[Decide]")</f>
        <v/>
      </c>
      <c r="M7" s="4">
        <f>IF(Score!A7="","",Score!AC7&amp;"")</f>
        <v/>
      </c>
      <c r="N7" s="4">
        <f>IF(Score!A7="","",TRIM(Score!G7&amp;" "&amp;IF(Score!H7="","[date]",TEXT(Score!H7,"yyyy-mm-dd"))))</f>
        <v/>
      </c>
      <c r="O7" s="4">
        <f>IF(Score!A7="","",Score!AD7&amp;"")</f>
        <v/>
      </c>
      <c r="P7" s="4">
        <f>IF(Score!A7="","",IF(Score!AE7="","Pending review",Score!AE7))</f>
        <v/>
      </c>
      <c r="Q7" s="5">
        <f>IF(Score!A7="","",IF(OR(Score!AE7="Approved",Score!AE7="Approved with limits"),IF(Score!AG7="","",Score!AG7),""))</f>
        <v/>
      </c>
      <c r="R7" s="5">
        <f>IF(OR(Score!A7="",Score!H7=""),"",Score!H7)</f>
        <v/>
      </c>
      <c r="S7" s="5">
        <f>IF(OR(Score!A7="",R7=""),"",R7+Settings!$B$5)</f>
        <v/>
      </c>
      <c r="T7" s="4">
        <f>IF(Score!A7="","","Vetting score "&amp;Score!V7&amp;"/24; recommendation: "&amp;Score!Y7&amp;IF(Score!S7="No","; Q10 No: no protected health information","")&amp;IF(Score!AH7="","","; "&amp;Score!AH7))</f>
        <v/>
      </c>
    </row>
    <row r="8">
      <c r="A8" s="4">
        <f>IF(Score!A8="","",Score!A8)</f>
        <v/>
      </c>
      <c r="B8" s="4">
        <f>IF(Score!A8="","",Score!B8&amp;"")</f>
        <v/>
      </c>
      <c r="C8" s="4">
        <f>IF(Score!A8="","",Score!C8&amp;"")</f>
        <v/>
      </c>
      <c r="D8" s="4">
        <f>IF(Score!A8="","",IF(Score!M8="Yes","Company-managed",""))</f>
        <v/>
      </c>
      <c r="E8" s="4">
        <f>IF(Score!A8="","",IF(Score!N8="Yes","Yes",IF(OR(Score!N8="No",Score!N8="Partly"),"No","Unknown")))</f>
        <v/>
      </c>
      <c r="F8" s="4">
        <f>IF(Score!A8="","",Score!E8&amp;"")</f>
        <v/>
      </c>
      <c r="G8" s="4">
        <f>IF(Score!A8="","",IF(OR(Score!AE8="Not approved",Score!AE8="Retired"),"",IF(Score!AE8="Approved with limits",IF(OR(Score!F8="Public",Score!Z8="Public"),"Public","Internal"),IF(OR(Score!Z8="Public",Score!Z8="Internal",Score!Z8="Confidential",Score!Z8="Restricted"),Score!Z8,""))))</f>
        <v/>
      </c>
      <c r="H8" s="4">
        <f>IF(Score!A8="","",IF(Score!J8="Yes","No",IF(Score!J8="No","Yes","Unknown")))</f>
        <v/>
      </c>
      <c r="I8" s="4">
        <f>IF(Score!A8="","",IF(Score!J8="Yes","Yes","Unknown"))</f>
        <v/>
      </c>
      <c r="J8" s="4">
        <f>IF(Score!A8="","",Score!AA8&amp;"")</f>
        <v/>
      </c>
      <c r="K8" s="4">
        <f>IF(Score!A8="","",Score!AB8&amp;"")</f>
        <v/>
      </c>
      <c r="L8" s="4">
        <f>IF(Score!A8="","","[Decide]")</f>
        <v/>
      </c>
      <c r="M8" s="4">
        <f>IF(Score!A8="","",Score!AC8&amp;"")</f>
        <v/>
      </c>
      <c r="N8" s="4">
        <f>IF(Score!A8="","",TRIM(Score!G8&amp;" "&amp;IF(Score!H8="","[date]",TEXT(Score!H8,"yyyy-mm-dd"))))</f>
        <v/>
      </c>
      <c r="O8" s="4">
        <f>IF(Score!A8="","",Score!AD8&amp;"")</f>
        <v/>
      </c>
      <c r="P8" s="4">
        <f>IF(Score!A8="","",IF(Score!AE8="","Pending review",Score!AE8))</f>
        <v/>
      </c>
      <c r="Q8" s="5">
        <f>IF(Score!A8="","",IF(OR(Score!AE8="Approved",Score!AE8="Approved with limits"),IF(Score!AG8="","",Score!AG8),""))</f>
        <v/>
      </c>
      <c r="R8" s="5">
        <f>IF(OR(Score!A8="",Score!H8=""),"",Score!H8)</f>
        <v/>
      </c>
      <c r="S8" s="5">
        <f>IF(OR(Score!A8="",R8=""),"",R8+Settings!$B$5)</f>
        <v/>
      </c>
      <c r="T8" s="4">
        <f>IF(Score!A8="","","Vetting score "&amp;Score!V8&amp;"/24; recommendation: "&amp;Score!Y8&amp;IF(Score!S8="No","; Q10 No: no protected health information","")&amp;IF(Score!AH8="","","; "&amp;Score!AH8))</f>
        <v/>
      </c>
    </row>
    <row r="9">
      <c r="A9" s="4">
        <f>IF(Score!A9="","",Score!A9)</f>
        <v/>
      </c>
      <c r="B9" s="4">
        <f>IF(Score!A9="","",Score!B9&amp;"")</f>
        <v/>
      </c>
      <c r="C9" s="4">
        <f>IF(Score!A9="","",Score!C9&amp;"")</f>
        <v/>
      </c>
      <c r="D9" s="4">
        <f>IF(Score!A9="","",IF(Score!M9="Yes","Company-managed",""))</f>
        <v/>
      </c>
      <c r="E9" s="4">
        <f>IF(Score!A9="","",IF(Score!N9="Yes","Yes",IF(OR(Score!N9="No",Score!N9="Partly"),"No","Unknown")))</f>
        <v/>
      </c>
      <c r="F9" s="4">
        <f>IF(Score!A9="","",Score!E9&amp;"")</f>
        <v/>
      </c>
      <c r="G9" s="4">
        <f>IF(Score!A9="","",IF(OR(Score!AE9="Not approved",Score!AE9="Retired"),"",IF(Score!AE9="Approved with limits",IF(OR(Score!F9="Public",Score!Z9="Public"),"Public","Internal"),IF(OR(Score!Z9="Public",Score!Z9="Internal",Score!Z9="Confidential",Score!Z9="Restricted"),Score!Z9,""))))</f>
        <v/>
      </c>
      <c r="H9" s="4">
        <f>IF(Score!A9="","",IF(Score!J9="Yes","No",IF(Score!J9="No","Yes","Unknown")))</f>
        <v/>
      </c>
      <c r="I9" s="4">
        <f>IF(Score!A9="","",IF(Score!J9="Yes","Yes","Unknown"))</f>
        <v/>
      </c>
      <c r="J9" s="4">
        <f>IF(Score!A9="","",Score!AA9&amp;"")</f>
        <v/>
      </c>
      <c r="K9" s="4">
        <f>IF(Score!A9="","",Score!AB9&amp;"")</f>
        <v/>
      </c>
      <c r="L9" s="4">
        <f>IF(Score!A9="","","[Decide]")</f>
        <v/>
      </c>
      <c r="M9" s="4">
        <f>IF(Score!A9="","",Score!AC9&amp;"")</f>
        <v/>
      </c>
      <c r="N9" s="4">
        <f>IF(Score!A9="","",TRIM(Score!G9&amp;" "&amp;IF(Score!H9="","[date]",TEXT(Score!H9,"yyyy-mm-dd"))))</f>
        <v/>
      </c>
      <c r="O9" s="4">
        <f>IF(Score!A9="","",Score!AD9&amp;"")</f>
        <v/>
      </c>
      <c r="P9" s="4">
        <f>IF(Score!A9="","",IF(Score!AE9="","Pending review",Score!AE9))</f>
        <v/>
      </c>
      <c r="Q9" s="5">
        <f>IF(Score!A9="","",IF(OR(Score!AE9="Approved",Score!AE9="Approved with limits"),IF(Score!AG9="","",Score!AG9),""))</f>
        <v/>
      </c>
      <c r="R9" s="5">
        <f>IF(OR(Score!A9="",Score!H9=""),"",Score!H9)</f>
        <v/>
      </c>
      <c r="S9" s="5">
        <f>IF(OR(Score!A9="",R9=""),"",R9+Settings!$B$5)</f>
        <v/>
      </c>
      <c r="T9" s="4">
        <f>IF(Score!A9="","","Vetting score "&amp;Score!V9&amp;"/24; recommendation: "&amp;Score!Y9&amp;IF(Score!S9="No","; Q10 No: no protected health information","")&amp;IF(Score!AH9="","","; "&amp;Score!AH9))</f>
        <v/>
      </c>
    </row>
    <row r="10">
      <c r="A10" s="4">
        <f>IF(Score!A10="","",Score!A10)</f>
        <v/>
      </c>
      <c r="B10" s="4">
        <f>IF(Score!A10="","",Score!B10&amp;"")</f>
        <v/>
      </c>
      <c r="C10" s="4">
        <f>IF(Score!A10="","",Score!C10&amp;"")</f>
        <v/>
      </c>
      <c r="D10" s="4">
        <f>IF(Score!A10="","",IF(Score!M10="Yes","Company-managed",""))</f>
        <v/>
      </c>
      <c r="E10" s="4">
        <f>IF(Score!A10="","",IF(Score!N10="Yes","Yes",IF(OR(Score!N10="No",Score!N10="Partly"),"No","Unknown")))</f>
        <v/>
      </c>
      <c r="F10" s="4">
        <f>IF(Score!A10="","",Score!E10&amp;"")</f>
        <v/>
      </c>
      <c r="G10" s="4">
        <f>IF(Score!A10="","",IF(OR(Score!AE10="Not approved",Score!AE10="Retired"),"",IF(Score!AE10="Approved with limits",IF(OR(Score!F10="Public",Score!Z10="Public"),"Public","Internal"),IF(OR(Score!Z10="Public",Score!Z10="Internal",Score!Z10="Confidential",Score!Z10="Restricted"),Score!Z10,""))))</f>
        <v/>
      </c>
      <c r="H10" s="4">
        <f>IF(Score!A10="","",IF(Score!J10="Yes","No",IF(Score!J10="No","Yes","Unknown")))</f>
        <v/>
      </c>
      <c r="I10" s="4">
        <f>IF(Score!A10="","",IF(Score!J10="Yes","Yes","Unknown"))</f>
        <v/>
      </c>
      <c r="J10" s="4">
        <f>IF(Score!A10="","",Score!AA10&amp;"")</f>
        <v/>
      </c>
      <c r="K10" s="4">
        <f>IF(Score!A10="","",Score!AB10&amp;"")</f>
        <v/>
      </c>
      <c r="L10" s="4">
        <f>IF(Score!A10="","","[Decide]")</f>
        <v/>
      </c>
      <c r="M10" s="4">
        <f>IF(Score!A10="","",Score!AC10&amp;"")</f>
        <v/>
      </c>
      <c r="N10" s="4">
        <f>IF(Score!A10="","",TRIM(Score!G10&amp;" "&amp;IF(Score!H10="","[date]",TEXT(Score!H10,"yyyy-mm-dd"))))</f>
        <v/>
      </c>
      <c r="O10" s="4">
        <f>IF(Score!A10="","",Score!AD10&amp;"")</f>
        <v/>
      </c>
      <c r="P10" s="4">
        <f>IF(Score!A10="","",IF(Score!AE10="","Pending review",Score!AE10))</f>
        <v/>
      </c>
      <c r="Q10" s="5">
        <f>IF(Score!A10="","",IF(OR(Score!AE10="Approved",Score!AE10="Approved with limits"),IF(Score!AG10="","",Score!AG10),""))</f>
        <v/>
      </c>
      <c r="R10" s="5">
        <f>IF(OR(Score!A10="",Score!H10=""),"",Score!H10)</f>
        <v/>
      </c>
      <c r="S10" s="5">
        <f>IF(OR(Score!A10="",R10=""),"",R10+Settings!$B$5)</f>
        <v/>
      </c>
      <c r="T10" s="4">
        <f>IF(Score!A10="","","Vetting score "&amp;Score!V10&amp;"/24; recommendation: "&amp;Score!Y10&amp;IF(Score!S10="No","; Q10 No: no protected health information","")&amp;IF(Score!AH10="","","; "&amp;Score!AH10))</f>
        <v/>
      </c>
    </row>
    <row r="11">
      <c r="A11" s="4">
        <f>IF(Score!A11="","",Score!A11)</f>
        <v/>
      </c>
      <c r="B11" s="4">
        <f>IF(Score!A11="","",Score!B11&amp;"")</f>
        <v/>
      </c>
      <c r="C11" s="4">
        <f>IF(Score!A11="","",Score!C11&amp;"")</f>
        <v/>
      </c>
      <c r="D11" s="4">
        <f>IF(Score!A11="","",IF(Score!M11="Yes","Company-managed",""))</f>
        <v/>
      </c>
      <c r="E11" s="4">
        <f>IF(Score!A11="","",IF(Score!N11="Yes","Yes",IF(OR(Score!N11="No",Score!N11="Partly"),"No","Unknown")))</f>
        <v/>
      </c>
      <c r="F11" s="4">
        <f>IF(Score!A11="","",Score!E11&amp;"")</f>
        <v/>
      </c>
      <c r="G11" s="4">
        <f>IF(Score!A11="","",IF(OR(Score!AE11="Not approved",Score!AE11="Retired"),"",IF(Score!AE11="Approved with limits",IF(OR(Score!F11="Public",Score!Z11="Public"),"Public","Internal"),IF(OR(Score!Z11="Public",Score!Z11="Internal",Score!Z11="Confidential",Score!Z11="Restricted"),Score!Z11,""))))</f>
        <v/>
      </c>
      <c r="H11" s="4">
        <f>IF(Score!A11="","",IF(Score!J11="Yes","No",IF(Score!J11="No","Yes","Unknown")))</f>
        <v/>
      </c>
      <c r="I11" s="4">
        <f>IF(Score!A11="","",IF(Score!J11="Yes","Yes","Unknown"))</f>
        <v/>
      </c>
      <c r="J11" s="4">
        <f>IF(Score!A11="","",Score!AA11&amp;"")</f>
        <v/>
      </c>
      <c r="K11" s="4">
        <f>IF(Score!A11="","",Score!AB11&amp;"")</f>
        <v/>
      </c>
      <c r="L11" s="4">
        <f>IF(Score!A11="","","[Decide]")</f>
        <v/>
      </c>
      <c r="M11" s="4">
        <f>IF(Score!A11="","",Score!AC11&amp;"")</f>
        <v/>
      </c>
      <c r="N11" s="4">
        <f>IF(Score!A11="","",TRIM(Score!G11&amp;" "&amp;IF(Score!H11="","[date]",TEXT(Score!H11,"yyyy-mm-dd"))))</f>
        <v/>
      </c>
      <c r="O11" s="4">
        <f>IF(Score!A11="","",Score!AD11&amp;"")</f>
        <v/>
      </c>
      <c r="P11" s="4">
        <f>IF(Score!A11="","",IF(Score!AE11="","Pending review",Score!AE11))</f>
        <v/>
      </c>
      <c r="Q11" s="5">
        <f>IF(Score!A11="","",IF(OR(Score!AE11="Approved",Score!AE11="Approved with limits"),IF(Score!AG11="","",Score!AG11),""))</f>
        <v/>
      </c>
      <c r="R11" s="5">
        <f>IF(OR(Score!A11="",Score!H11=""),"",Score!H11)</f>
        <v/>
      </c>
      <c r="S11" s="5">
        <f>IF(OR(Score!A11="",R11=""),"",R11+Settings!$B$5)</f>
        <v/>
      </c>
      <c r="T11" s="4">
        <f>IF(Score!A11="","","Vetting score "&amp;Score!V11&amp;"/24; recommendation: "&amp;Score!Y11&amp;IF(Score!S11="No","; Q10 No: no protected health information","")&amp;IF(Score!AH11="","","; "&amp;Score!AH11))</f>
        <v/>
      </c>
    </row>
    <row r="12">
      <c r="A12" s="4">
        <f>IF(Score!A12="","",Score!A12)</f>
        <v/>
      </c>
      <c r="B12" s="4">
        <f>IF(Score!A12="","",Score!B12&amp;"")</f>
        <v/>
      </c>
      <c r="C12" s="4">
        <f>IF(Score!A12="","",Score!C12&amp;"")</f>
        <v/>
      </c>
      <c r="D12" s="4">
        <f>IF(Score!A12="","",IF(Score!M12="Yes","Company-managed",""))</f>
        <v/>
      </c>
      <c r="E12" s="4">
        <f>IF(Score!A12="","",IF(Score!N12="Yes","Yes",IF(OR(Score!N12="No",Score!N12="Partly"),"No","Unknown")))</f>
        <v/>
      </c>
      <c r="F12" s="4">
        <f>IF(Score!A12="","",Score!E12&amp;"")</f>
        <v/>
      </c>
      <c r="G12" s="4">
        <f>IF(Score!A12="","",IF(OR(Score!AE12="Not approved",Score!AE12="Retired"),"",IF(Score!AE12="Approved with limits",IF(OR(Score!F12="Public",Score!Z12="Public"),"Public","Internal"),IF(OR(Score!Z12="Public",Score!Z12="Internal",Score!Z12="Confidential",Score!Z12="Restricted"),Score!Z12,""))))</f>
        <v/>
      </c>
      <c r="H12" s="4">
        <f>IF(Score!A12="","",IF(Score!J12="Yes","No",IF(Score!J12="No","Yes","Unknown")))</f>
        <v/>
      </c>
      <c r="I12" s="4">
        <f>IF(Score!A12="","",IF(Score!J12="Yes","Yes","Unknown"))</f>
        <v/>
      </c>
      <c r="J12" s="4">
        <f>IF(Score!A12="","",Score!AA12&amp;"")</f>
        <v/>
      </c>
      <c r="K12" s="4">
        <f>IF(Score!A12="","",Score!AB12&amp;"")</f>
        <v/>
      </c>
      <c r="L12" s="4">
        <f>IF(Score!A12="","","[Decide]")</f>
        <v/>
      </c>
      <c r="M12" s="4">
        <f>IF(Score!A12="","",Score!AC12&amp;"")</f>
        <v/>
      </c>
      <c r="N12" s="4">
        <f>IF(Score!A12="","",TRIM(Score!G12&amp;" "&amp;IF(Score!H12="","[date]",TEXT(Score!H12,"yyyy-mm-dd"))))</f>
        <v/>
      </c>
      <c r="O12" s="4">
        <f>IF(Score!A12="","",Score!AD12&amp;"")</f>
        <v/>
      </c>
      <c r="P12" s="4">
        <f>IF(Score!A12="","",IF(Score!AE12="","Pending review",Score!AE12))</f>
        <v/>
      </c>
      <c r="Q12" s="5">
        <f>IF(Score!A12="","",IF(OR(Score!AE12="Approved",Score!AE12="Approved with limits"),IF(Score!AG12="","",Score!AG12),""))</f>
        <v/>
      </c>
      <c r="R12" s="5">
        <f>IF(OR(Score!A12="",Score!H12=""),"",Score!H12)</f>
        <v/>
      </c>
      <c r="S12" s="5">
        <f>IF(OR(Score!A12="",R12=""),"",R12+Settings!$B$5)</f>
        <v/>
      </c>
      <c r="T12" s="4">
        <f>IF(Score!A12="","","Vetting score "&amp;Score!V12&amp;"/24; recommendation: "&amp;Score!Y12&amp;IF(Score!S12="No","; Q10 No: no protected health information","")&amp;IF(Score!AH12="","","; "&amp;Score!AH12))</f>
        <v/>
      </c>
    </row>
    <row r="13">
      <c r="A13" s="4">
        <f>IF(Score!A13="","",Score!A13)</f>
        <v/>
      </c>
      <c r="B13" s="4">
        <f>IF(Score!A13="","",Score!B13&amp;"")</f>
        <v/>
      </c>
      <c r="C13" s="4">
        <f>IF(Score!A13="","",Score!C13&amp;"")</f>
        <v/>
      </c>
      <c r="D13" s="4">
        <f>IF(Score!A13="","",IF(Score!M13="Yes","Company-managed",""))</f>
        <v/>
      </c>
      <c r="E13" s="4">
        <f>IF(Score!A13="","",IF(Score!N13="Yes","Yes",IF(OR(Score!N13="No",Score!N13="Partly"),"No","Unknown")))</f>
        <v/>
      </c>
      <c r="F13" s="4">
        <f>IF(Score!A13="","",Score!E13&amp;"")</f>
        <v/>
      </c>
      <c r="G13" s="4">
        <f>IF(Score!A13="","",IF(OR(Score!AE13="Not approved",Score!AE13="Retired"),"",IF(Score!AE13="Approved with limits",IF(OR(Score!F13="Public",Score!Z13="Public"),"Public","Internal"),IF(OR(Score!Z13="Public",Score!Z13="Internal",Score!Z13="Confidential",Score!Z13="Restricted"),Score!Z13,""))))</f>
        <v/>
      </c>
      <c r="H13" s="4">
        <f>IF(Score!A13="","",IF(Score!J13="Yes","No",IF(Score!J13="No","Yes","Unknown")))</f>
        <v/>
      </c>
      <c r="I13" s="4">
        <f>IF(Score!A13="","",IF(Score!J13="Yes","Yes","Unknown"))</f>
        <v/>
      </c>
      <c r="J13" s="4">
        <f>IF(Score!A13="","",Score!AA13&amp;"")</f>
        <v/>
      </c>
      <c r="K13" s="4">
        <f>IF(Score!A13="","",Score!AB13&amp;"")</f>
        <v/>
      </c>
      <c r="L13" s="4">
        <f>IF(Score!A13="","","[Decide]")</f>
        <v/>
      </c>
      <c r="M13" s="4">
        <f>IF(Score!A13="","",Score!AC13&amp;"")</f>
        <v/>
      </c>
      <c r="N13" s="4">
        <f>IF(Score!A13="","",TRIM(Score!G13&amp;" "&amp;IF(Score!H13="","[date]",TEXT(Score!H13,"yyyy-mm-dd"))))</f>
        <v/>
      </c>
      <c r="O13" s="4">
        <f>IF(Score!A13="","",Score!AD13&amp;"")</f>
        <v/>
      </c>
      <c r="P13" s="4">
        <f>IF(Score!A13="","",IF(Score!AE13="","Pending review",Score!AE13))</f>
        <v/>
      </c>
      <c r="Q13" s="5">
        <f>IF(Score!A13="","",IF(OR(Score!AE13="Approved",Score!AE13="Approved with limits"),IF(Score!AG13="","",Score!AG13),""))</f>
        <v/>
      </c>
      <c r="R13" s="5">
        <f>IF(OR(Score!A13="",Score!H13=""),"",Score!H13)</f>
        <v/>
      </c>
      <c r="S13" s="5">
        <f>IF(OR(Score!A13="",R13=""),"",R13+Settings!$B$5)</f>
        <v/>
      </c>
      <c r="T13" s="4">
        <f>IF(Score!A13="","","Vetting score "&amp;Score!V13&amp;"/24; recommendation: "&amp;Score!Y13&amp;IF(Score!S13="No","; Q10 No: no protected health information","")&amp;IF(Score!AH13="","","; "&amp;Score!AH13))</f>
        <v/>
      </c>
    </row>
    <row r="14">
      <c r="A14" s="4">
        <f>IF(Score!A14="","",Score!A14)</f>
        <v/>
      </c>
      <c r="B14" s="4">
        <f>IF(Score!A14="","",Score!B14&amp;"")</f>
        <v/>
      </c>
      <c r="C14" s="4">
        <f>IF(Score!A14="","",Score!C14&amp;"")</f>
        <v/>
      </c>
      <c r="D14" s="4">
        <f>IF(Score!A14="","",IF(Score!M14="Yes","Company-managed",""))</f>
        <v/>
      </c>
      <c r="E14" s="4">
        <f>IF(Score!A14="","",IF(Score!N14="Yes","Yes",IF(OR(Score!N14="No",Score!N14="Partly"),"No","Unknown")))</f>
        <v/>
      </c>
      <c r="F14" s="4">
        <f>IF(Score!A14="","",Score!E14&amp;"")</f>
        <v/>
      </c>
      <c r="G14" s="4">
        <f>IF(Score!A14="","",IF(OR(Score!AE14="Not approved",Score!AE14="Retired"),"",IF(Score!AE14="Approved with limits",IF(OR(Score!F14="Public",Score!Z14="Public"),"Public","Internal"),IF(OR(Score!Z14="Public",Score!Z14="Internal",Score!Z14="Confidential",Score!Z14="Restricted"),Score!Z14,""))))</f>
        <v/>
      </c>
      <c r="H14" s="4">
        <f>IF(Score!A14="","",IF(Score!J14="Yes","No",IF(Score!J14="No","Yes","Unknown")))</f>
        <v/>
      </c>
      <c r="I14" s="4">
        <f>IF(Score!A14="","",IF(Score!J14="Yes","Yes","Unknown"))</f>
        <v/>
      </c>
      <c r="J14" s="4">
        <f>IF(Score!A14="","",Score!AA14&amp;"")</f>
        <v/>
      </c>
      <c r="K14" s="4">
        <f>IF(Score!A14="","",Score!AB14&amp;"")</f>
        <v/>
      </c>
      <c r="L14" s="4">
        <f>IF(Score!A14="","","[Decide]")</f>
        <v/>
      </c>
      <c r="M14" s="4">
        <f>IF(Score!A14="","",Score!AC14&amp;"")</f>
        <v/>
      </c>
      <c r="N14" s="4">
        <f>IF(Score!A14="","",TRIM(Score!G14&amp;" "&amp;IF(Score!H14="","[date]",TEXT(Score!H14,"yyyy-mm-dd"))))</f>
        <v/>
      </c>
      <c r="O14" s="4">
        <f>IF(Score!A14="","",Score!AD14&amp;"")</f>
        <v/>
      </c>
      <c r="P14" s="4">
        <f>IF(Score!A14="","",IF(Score!AE14="","Pending review",Score!AE14))</f>
        <v/>
      </c>
      <c r="Q14" s="5">
        <f>IF(Score!A14="","",IF(OR(Score!AE14="Approved",Score!AE14="Approved with limits"),IF(Score!AG14="","",Score!AG14),""))</f>
        <v/>
      </c>
      <c r="R14" s="5">
        <f>IF(OR(Score!A14="",Score!H14=""),"",Score!H14)</f>
        <v/>
      </c>
      <c r="S14" s="5">
        <f>IF(OR(Score!A14="",R14=""),"",R14+Settings!$B$5)</f>
        <v/>
      </c>
      <c r="T14" s="4">
        <f>IF(Score!A14="","","Vetting score "&amp;Score!V14&amp;"/24; recommendation: "&amp;Score!Y14&amp;IF(Score!S14="No","; Q10 No: no protected health information","")&amp;IF(Score!AH14="","","; "&amp;Score!AH14))</f>
        <v/>
      </c>
    </row>
    <row r="15">
      <c r="A15" s="4">
        <f>IF(Score!A15="","",Score!A15)</f>
        <v/>
      </c>
      <c r="B15" s="4">
        <f>IF(Score!A15="","",Score!B15&amp;"")</f>
        <v/>
      </c>
      <c r="C15" s="4">
        <f>IF(Score!A15="","",Score!C15&amp;"")</f>
        <v/>
      </c>
      <c r="D15" s="4">
        <f>IF(Score!A15="","",IF(Score!M15="Yes","Company-managed",""))</f>
        <v/>
      </c>
      <c r="E15" s="4">
        <f>IF(Score!A15="","",IF(Score!N15="Yes","Yes",IF(OR(Score!N15="No",Score!N15="Partly"),"No","Unknown")))</f>
        <v/>
      </c>
      <c r="F15" s="4">
        <f>IF(Score!A15="","",Score!E15&amp;"")</f>
        <v/>
      </c>
      <c r="G15" s="4">
        <f>IF(Score!A15="","",IF(OR(Score!AE15="Not approved",Score!AE15="Retired"),"",IF(Score!AE15="Approved with limits",IF(OR(Score!F15="Public",Score!Z15="Public"),"Public","Internal"),IF(OR(Score!Z15="Public",Score!Z15="Internal",Score!Z15="Confidential",Score!Z15="Restricted"),Score!Z15,""))))</f>
        <v/>
      </c>
      <c r="H15" s="4">
        <f>IF(Score!A15="","",IF(Score!J15="Yes","No",IF(Score!J15="No","Yes","Unknown")))</f>
        <v/>
      </c>
      <c r="I15" s="4">
        <f>IF(Score!A15="","",IF(Score!J15="Yes","Yes","Unknown"))</f>
        <v/>
      </c>
      <c r="J15" s="4">
        <f>IF(Score!A15="","",Score!AA15&amp;"")</f>
        <v/>
      </c>
      <c r="K15" s="4">
        <f>IF(Score!A15="","",Score!AB15&amp;"")</f>
        <v/>
      </c>
      <c r="L15" s="4">
        <f>IF(Score!A15="","","[Decide]")</f>
        <v/>
      </c>
      <c r="M15" s="4">
        <f>IF(Score!A15="","",Score!AC15&amp;"")</f>
        <v/>
      </c>
      <c r="N15" s="4">
        <f>IF(Score!A15="","",TRIM(Score!G15&amp;" "&amp;IF(Score!H15="","[date]",TEXT(Score!H15,"yyyy-mm-dd"))))</f>
        <v/>
      </c>
      <c r="O15" s="4">
        <f>IF(Score!A15="","",Score!AD15&amp;"")</f>
        <v/>
      </c>
      <c r="P15" s="4">
        <f>IF(Score!A15="","",IF(Score!AE15="","Pending review",Score!AE15))</f>
        <v/>
      </c>
      <c r="Q15" s="5">
        <f>IF(Score!A15="","",IF(OR(Score!AE15="Approved",Score!AE15="Approved with limits"),IF(Score!AG15="","",Score!AG15),""))</f>
        <v/>
      </c>
      <c r="R15" s="5">
        <f>IF(OR(Score!A15="",Score!H15=""),"",Score!H15)</f>
        <v/>
      </c>
      <c r="S15" s="5">
        <f>IF(OR(Score!A15="",R15=""),"",R15+Settings!$B$5)</f>
        <v/>
      </c>
      <c r="T15" s="4">
        <f>IF(Score!A15="","","Vetting score "&amp;Score!V15&amp;"/24; recommendation: "&amp;Score!Y15&amp;IF(Score!S15="No","; Q10 No: no protected health information","")&amp;IF(Score!AH15="","","; "&amp;Score!AH15))</f>
        <v/>
      </c>
    </row>
    <row r="16">
      <c r="A16" s="4">
        <f>IF(Score!A16="","",Score!A16)</f>
        <v/>
      </c>
      <c r="B16" s="4">
        <f>IF(Score!A16="","",Score!B16&amp;"")</f>
        <v/>
      </c>
      <c r="C16" s="4">
        <f>IF(Score!A16="","",Score!C16&amp;"")</f>
        <v/>
      </c>
      <c r="D16" s="4">
        <f>IF(Score!A16="","",IF(Score!M16="Yes","Company-managed",""))</f>
        <v/>
      </c>
      <c r="E16" s="4">
        <f>IF(Score!A16="","",IF(Score!N16="Yes","Yes",IF(OR(Score!N16="No",Score!N16="Partly"),"No","Unknown")))</f>
        <v/>
      </c>
      <c r="F16" s="4">
        <f>IF(Score!A16="","",Score!E16&amp;"")</f>
        <v/>
      </c>
      <c r="G16" s="4">
        <f>IF(Score!A16="","",IF(OR(Score!AE16="Not approved",Score!AE16="Retired"),"",IF(Score!AE16="Approved with limits",IF(OR(Score!F16="Public",Score!Z16="Public"),"Public","Internal"),IF(OR(Score!Z16="Public",Score!Z16="Internal",Score!Z16="Confidential",Score!Z16="Restricted"),Score!Z16,""))))</f>
        <v/>
      </c>
      <c r="H16" s="4">
        <f>IF(Score!A16="","",IF(Score!J16="Yes","No",IF(Score!J16="No","Yes","Unknown")))</f>
        <v/>
      </c>
      <c r="I16" s="4">
        <f>IF(Score!A16="","",IF(Score!J16="Yes","Yes","Unknown"))</f>
        <v/>
      </c>
      <c r="J16" s="4">
        <f>IF(Score!A16="","",Score!AA16&amp;"")</f>
        <v/>
      </c>
      <c r="K16" s="4">
        <f>IF(Score!A16="","",Score!AB16&amp;"")</f>
        <v/>
      </c>
      <c r="L16" s="4">
        <f>IF(Score!A16="","","[Decide]")</f>
        <v/>
      </c>
      <c r="M16" s="4">
        <f>IF(Score!A16="","",Score!AC16&amp;"")</f>
        <v/>
      </c>
      <c r="N16" s="4">
        <f>IF(Score!A16="","",TRIM(Score!G16&amp;" "&amp;IF(Score!H16="","[date]",TEXT(Score!H16,"yyyy-mm-dd"))))</f>
        <v/>
      </c>
      <c r="O16" s="4">
        <f>IF(Score!A16="","",Score!AD16&amp;"")</f>
        <v/>
      </c>
      <c r="P16" s="4">
        <f>IF(Score!A16="","",IF(Score!AE16="","Pending review",Score!AE16))</f>
        <v/>
      </c>
      <c r="Q16" s="5">
        <f>IF(Score!A16="","",IF(OR(Score!AE16="Approved",Score!AE16="Approved with limits"),IF(Score!AG16="","",Score!AG16),""))</f>
        <v/>
      </c>
      <c r="R16" s="5">
        <f>IF(OR(Score!A16="",Score!H16=""),"",Score!H16)</f>
        <v/>
      </c>
      <c r="S16" s="5">
        <f>IF(OR(Score!A16="",R16=""),"",R16+Settings!$B$5)</f>
        <v/>
      </c>
      <c r="T16" s="4">
        <f>IF(Score!A16="","","Vetting score "&amp;Score!V16&amp;"/24; recommendation: "&amp;Score!Y16&amp;IF(Score!S16="No","; Q10 No: no protected health information","")&amp;IF(Score!AH16="","","; "&amp;Score!AH16))</f>
        <v/>
      </c>
    </row>
    <row r="17">
      <c r="A17" s="4">
        <f>IF(Score!A17="","",Score!A17)</f>
        <v/>
      </c>
      <c r="B17" s="4">
        <f>IF(Score!A17="","",Score!B17&amp;"")</f>
        <v/>
      </c>
      <c r="C17" s="4">
        <f>IF(Score!A17="","",Score!C17&amp;"")</f>
        <v/>
      </c>
      <c r="D17" s="4">
        <f>IF(Score!A17="","",IF(Score!M17="Yes","Company-managed",""))</f>
        <v/>
      </c>
      <c r="E17" s="4">
        <f>IF(Score!A17="","",IF(Score!N17="Yes","Yes",IF(OR(Score!N17="No",Score!N17="Partly"),"No","Unknown")))</f>
        <v/>
      </c>
      <c r="F17" s="4">
        <f>IF(Score!A17="","",Score!E17&amp;"")</f>
        <v/>
      </c>
      <c r="G17" s="4">
        <f>IF(Score!A17="","",IF(OR(Score!AE17="Not approved",Score!AE17="Retired"),"",IF(Score!AE17="Approved with limits",IF(OR(Score!F17="Public",Score!Z17="Public"),"Public","Internal"),IF(OR(Score!Z17="Public",Score!Z17="Internal",Score!Z17="Confidential",Score!Z17="Restricted"),Score!Z17,""))))</f>
        <v/>
      </c>
      <c r="H17" s="4">
        <f>IF(Score!A17="","",IF(Score!J17="Yes","No",IF(Score!J17="No","Yes","Unknown")))</f>
        <v/>
      </c>
      <c r="I17" s="4">
        <f>IF(Score!A17="","",IF(Score!J17="Yes","Yes","Unknown"))</f>
        <v/>
      </c>
      <c r="J17" s="4">
        <f>IF(Score!A17="","",Score!AA17&amp;"")</f>
        <v/>
      </c>
      <c r="K17" s="4">
        <f>IF(Score!A17="","",Score!AB17&amp;"")</f>
        <v/>
      </c>
      <c r="L17" s="4">
        <f>IF(Score!A17="","","[Decide]")</f>
        <v/>
      </c>
      <c r="M17" s="4">
        <f>IF(Score!A17="","",Score!AC17&amp;"")</f>
        <v/>
      </c>
      <c r="N17" s="4">
        <f>IF(Score!A17="","",TRIM(Score!G17&amp;" "&amp;IF(Score!H17="","[date]",TEXT(Score!H17,"yyyy-mm-dd"))))</f>
        <v/>
      </c>
      <c r="O17" s="4">
        <f>IF(Score!A17="","",Score!AD17&amp;"")</f>
        <v/>
      </c>
      <c r="P17" s="4">
        <f>IF(Score!A17="","",IF(Score!AE17="","Pending review",Score!AE17))</f>
        <v/>
      </c>
      <c r="Q17" s="5">
        <f>IF(Score!A17="","",IF(OR(Score!AE17="Approved",Score!AE17="Approved with limits"),IF(Score!AG17="","",Score!AG17),""))</f>
        <v/>
      </c>
      <c r="R17" s="5">
        <f>IF(OR(Score!A17="",Score!H17=""),"",Score!H17)</f>
        <v/>
      </c>
      <c r="S17" s="5">
        <f>IF(OR(Score!A17="",R17=""),"",R17+Settings!$B$5)</f>
        <v/>
      </c>
      <c r="T17" s="4">
        <f>IF(Score!A17="","","Vetting score "&amp;Score!V17&amp;"/24; recommendation: "&amp;Score!Y17&amp;IF(Score!S17="No","; Q10 No: no protected health information","")&amp;IF(Score!AH17="","","; "&amp;Score!AH17))</f>
        <v/>
      </c>
    </row>
    <row r="18">
      <c r="A18" s="4">
        <f>IF(Score!A18="","",Score!A18)</f>
        <v/>
      </c>
      <c r="B18" s="4">
        <f>IF(Score!A18="","",Score!B18&amp;"")</f>
        <v/>
      </c>
      <c r="C18" s="4">
        <f>IF(Score!A18="","",Score!C18&amp;"")</f>
        <v/>
      </c>
      <c r="D18" s="4">
        <f>IF(Score!A18="","",IF(Score!M18="Yes","Company-managed",""))</f>
        <v/>
      </c>
      <c r="E18" s="4">
        <f>IF(Score!A18="","",IF(Score!N18="Yes","Yes",IF(OR(Score!N18="No",Score!N18="Partly"),"No","Unknown")))</f>
        <v/>
      </c>
      <c r="F18" s="4">
        <f>IF(Score!A18="","",Score!E18&amp;"")</f>
        <v/>
      </c>
      <c r="G18" s="4">
        <f>IF(Score!A18="","",IF(OR(Score!AE18="Not approved",Score!AE18="Retired"),"",IF(Score!AE18="Approved with limits",IF(OR(Score!F18="Public",Score!Z18="Public"),"Public","Internal"),IF(OR(Score!Z18="Public",Score!Z18="Internal",Score!Z18="Confidential",Score!Z18="Restricted"),Score!Z18,""))))</f>
        <v/>
      </c>
      <c r="H18" s="4">
        <f>IF(Score!A18="","",IF(Score!J18="Yes","No",IF(Score!J18="No","Yes","Unknown")))</f>
        <v/>
      </c>
      <c r="I18" s="4">
        <f>IF(Score!A18="","",IF(Score!J18="Yes","Yes","Unknown"))</f>
        <v/>
      </c>
      <c r="J18" s="4">
        <f>IF(Score!A18="","",Score!AA18&amp;"")</f>
        <v/>
      </c>
      <c r="K18" s="4">
        <f>IF(Score!A18="","",Score!AB18&amp;"")</f>
        <v/>
      </c>
      <c r="L18" s="4">
        <f>IF(Score!A18="","","[Decide]")</f>
        <v/>
      </c>
      <c r="M18" s="4">
        <f>IF(Score!A18="","",Score!AC18&amp;"")</f>
        <v/>
      </c>
      <c r="N18" s="4">
        <f>IF(Score!A18="","",TRIM(Score!G18&amp;" "&amp;IF(Score!H18="","[date]",TEXT(Score!H18,"yyyy-mm-dd"))))</f>
        <v/>
      </c>
      <c r="O18" s="4">
        <f>IF(Score!A18="","",Score!AD18&amp;"")</f>
        <v/>
      </c>
      <c r="P18" s="4">
        <f>IF(Score!A18="","",IF(Score!AE18="","Pending review",Score!AE18))</f>
        <v/>
      </c>
      <c r="Q18" s="5">
        <f>IF(Score!A18="","",IF(OR(Score!AE18="Approved",Score!AE18="Approved with limits"),IF(Score!AG18="","",Score!AG18),""))</f>
        <v/>
      </c>
      <c r="R18" s="5">
        <f>IF(OR(Score!A18="",Score!H18=""),"",Score!H18)</f>
        <v/>
      </c>
      <c r="S18" s="5">
        <f>IF(OR(Score!A18="",R18=""),"",R18+Settings!$B$5)</f>
        <v/>
      </c>
      <c r="T18" s="4">
        <f>IF(Score!A18="","","Vetting score "&amp;Score!V18&amp;"/24; recommendation: "&amp;Score!Y18&amp;IF(Score!S18="No","; Q10 No: no protected health information","")&amp;IF(Score!AH18="","","; "&amp;Score!AH18))</f>
        <v/>
      </c>
    </row>
    <row r="19">
      <c r="A19" s="4">
        <f>IF(Score!A19="","",Score!A19)</f>
        <v/>
      </c>
      <c r="B19" s="4">
        <f>IF(Score!A19="","",Score!B19&amp;"")</f>
        <v/>
      </c>
      <c r="C19" s="4">
        <f>IF(Score!A19="","",Score!C19&amp;"")</f>
        <v/>
      </c>
      <c r="D19" s="4">
        <f>IF(Score!A19="","",IF(Score!M19="Yes","Company-managed",""))</f>
        <v/>
      </c>
      <c r="E19" s="4">
        <f>IF(Score!A19="","",IF(Score!N19="Yes","Yes",IF(OR(Score!N19="No",Score!N19="Partly"),"No","Unknown")))</f>
        <v/>
      </c>
      <c r="F19" s="4">
        <f>IF(Score!A19="","",Score!E19&amp;"")</f>
        <v/>
      </c>
      <c r="G19" s="4">
        <f>IF(Score!A19="","",IF(OR(Score!AE19="Not approved",Score!AE19="Retired"),"",IF(Score!AE19="Approved with limits",IF(OR(Score!F19="Public",Score!Z19="Public"),"Public","Internal"),IF(OR(Score!Z19="Public",Score!Z19="Internal",Score!Z19="Confidential",Score!Z19="Restricted"),Score!Z19,""))))</f>
        <v/>
      </c>
      <c r="H19" s="4">
        <f>IF(Score!A19="","",IF(Score!J19="Yes","No",IF(Score!J19="No","Yes","Unknown")))</f>
        <v/>
      </c>
      <c r="I19" s="4">
        <f>IF(Score!A19="","",IF(Score!J19="Yes","Yes","Unknown"))</f>
        <v/>
      </c>
      <c r="J19" s="4">
        <f>IF(Score!A19="","",Score!AA19&amp;"")</f>
        <v/>
      </c>
      <c r="K19" s="4">
        <f>IF(Score!A19="","",Score!AB19&amp;"")</f>
        <v/>
      </c>
      <c r="L19" s="4">
        <f>IF(Score!A19="","","[Decide]")</f>
        <v/>
      </c>
      <c r="M19" s="4">
        <f>IF(Score!A19="","",Score!AC19&amp;"")</f>
        <v/>
      </c>
      <c r="N19" s="4">
        <f>IF(Score!A19="","",TRIM(Score!G19&amp;" "&amp;IF(Score!H19="","[date]",TEXT(Score!H19,"yyyy-mm-dd"))))</f>
        <v/>
      </c>
      <c r="O19" s="4">
        <f>IF(Score!A19="","",Score!AD19&amp;"")</f>
        <v/>
      </c>
      <c r="P19" s="4">
        <f>IF(Score!A19="","",IF(Score!AE19="","Pending review",Score!AE19))</f>
        <v/>
      </c>
      <c r="Q19" s="5">
        <f>IF(Score!A19="","",IF(OR(Score!AE19="Approved",Score!AE19="Approved with limits"),IF(Score!AG19="","",Score!AG19),""))</f>
        <v/>
      </c>
      <c r="R19" s="5">
        <f>IF(OR(Score!A19="",Score!H19=""),"",Score!H19)</f>
        <v/>
      </c>
      <c r="S19" s="5">
        <f>IF(OR(Score!A19="",R19=""),"",R19+Settings!$B$5)</f>
        <v/>
      </c>
      <c r="T19" s="4">
        <f>IF(Score!A19="","","Vetting score "&amp;Score!V19&amp;"/24; recommendation: "&amp;Score!Y19&amp;IF(Score!S19="No","; Q10 No: no protected health information","")&amp;IF(Score!AH19="","","; "&amp;Score!AH19))</f>
        <v/>
      </c>
    </row>
    <row r="20">
      <c r="A20" s="4">
        <f>IF(Score!A20="","",Score!A20)</f>
        <v/>
      </c>
      <c r="B20" s="4">
        <f>IF(Score!A20="","",Score!B20&amp;"")</f>
        <v/>
      </c>
      <c r="C20" s="4">
        <f>IF(Score!A20="","",Score!C20&amp;"")</f>
        <v/>
      </c>
      <c r="D20" s="4">
        <f>IF(Score!A20="","",IF(Score!M20="Yes","Company-managed",""))</f>
        <v/>
      </c>
      <c r="E20" s="4">
        <f>IF(Score!A20="","",IF(Score!N20="Yes","Yes",IF(OR(Score!N20="No",Score!N20="Partly"),"No","Unknown")))</f>
        <v/>
      </c>
      <c r="F20" s="4">
        <f>IF(Score!A20="","",Score!E20&amp;"")</f>
        <v/>
      </c>
      <c r="G20" s="4">
        <f>IF(Score!A20="","",IF(OR(Score!AE20="Not approved",Score!AE20="Retired"),"",IF(Score!AE20="Approved with limits",IF(OR(Score!F20="Public",Score!Z20="Public"),"Public","Internal"),IF(OR(Score!Z20="Public",Score!Z20="Internal",Score!Z20="Confidential",Score!Z20="Restricted"),Score!Z20,""))))</f>
        <v/>
      </c>
      <c r="H20" s="4">
        <f>IF(Score!A20="","",IF(Score!J20="Yes","No",IF(Score!J20="No","Yes","Unknown")))</f>
        <v/>
      </c>
      <c r="I20" s="4">
        <f>IF(Score!A20="","",IF(Score!J20="Yes","Yes","Unknown"))</f>
        <v/>
      </c>
      <c r="J20" s="4">
        <f>IF(Score!A20="","",Score!AA20&amp;"")</f>
        <v/>
      </c>
      <c r="K20" s="4">
        <f>IF(Score!A20="","",Score!AB20&amp;"")</f>
        <v/>
      </c>
      <c r="L20" s="4">
        <f>IF(Score!A20="","","[Decide]")</f>
        <v/>
      </c>
      <c r="M20" s="4">
        <f>IF(Score!A20="","",Score!AC20&amp;"")</f>
        <v/>
      </c>
      <c r="N20" s="4">
        <f>IF(Score!A20="","",TRIM(Score!G20&amp;" "&amp;IF(Score!H20="","[date]",TEXT(Score!H20,"yyyy-mm-dd"))))</f>
        <v/>
      </c>
      <c r="O20" s="4">
        <f>IF(Score!A20="","",Score!AD20&amp;"")</f>
        <v/>
      </c>
      <c r="P20" s="4">
        <f>IF(Score!A20="","",IF(Score!AE20="","Pending review",Score!AE20))</f>
        <v/>
      </c>
      <c r="Q20" s="5">
        <f>IF(Score!A20="","",IF(OR(Score!AE20="Approved",Score!AE20="Approved with limits"),IF(Score!AG20="","",Score!AG20),""))</f>
        <v/>
      </c>
      <c r="R20" s="5">
        <f>IF(OR(Score!A20="",Score!H20=""),"",Score!H20)</f>
        <v/>
      </c>
      <c r="S20" s="5">
        <f>IF(OR(Score!A20="",R20=""),"",R20+Settings!$B$5)</f>
        <v/>
      </c>
      <c r="T20" s="4">
        <f>IF(Score!A20="","","Vetting score "&amp;Score!V20&amp;"/24; recommendation: "&amp;Score!Y20&amp;IF(Score!S20="No","; Q10 No: no protected health information","")&amp;IF(Score!AH20="","","; "&amp;Score!AH20))</f>
        <v/>
      </c>
    </row>
    <row r="21">
      <c r="A21" s="4">
        <f>IF(Score!A21="","",Score!A21)</f>
        <v/>
      </c>
      <c r="B21" s="4">
        <f>IF(Score!A21="","",Score!B21&amp;"")</f>
        <v/>
      </c>
      <c r="C21" s="4">
        <f>IF(Score!A21="","",Score!C21&amp;"")</f>
        <v/>
      </c>
      <c r="D21" s="4">
        <f>IF(Score!A21="","",IF(Score!M21="Yes","Company-managed",""))</f>
        <v/>
      </c>
      <c r="E21" s="4">
        <f>IF(Score!A21="","",IF(Score!N21="Yes","Yes",IF(OR(Score!N21="No",Score!N21="Partly"),"No","Unknown")))</f>
        <v/>
      </c>
      <c r="F21" s="4">
        <f>IF(Score!A21="","",Score!E21&amp;"")</f>
        <v/>
      </c>
      <c r="G21" s="4">
        <f>IF(Score!A21="","",IF(OR(Score!AE21="Not approved",Score!AE21="Retired"),"",IF(Score!AE21="Approved with limits",IF(OR(Score!F21="Public",Score!Z21="Public"),"Public","Internal"),IF(OR(Score!Z21="Public",Score!Z21="Internal",Score!Z21="Confidential",Score!Z21="Restricted"),Score!Z21,""))))</f>
        <v/>
      </c>
      <c r="H21" s="4">
        <f>IF(Score!A21="","",IF(Score!J21="Yes","No",IF(Score!J21="No","Yes","Unknown")))</f>
        <v/>
      </c>
      <c r="I21" s="4">
        <f>IF(Score!A21="","",IF(Score!J21="Yes","Yes","Unknown"))</f>
        <v/>
      </c>
      <c r="J21" s="4">
        <f>IF(Score!A21="","",Score!AA21&amp;"")</f>
        <v/>
      </c>
      <c r="K21" s="4">
        <f>IF(Score!A21="","",Score!AB21&amp;"")</f>
        <v/>
      </c>
      <c r="L21" s="4">
        <f>IF(Score!A21="","","[Decide]")</f>
        <v/>
      </c>
      <c r="M21" s="4">
        <f>IF(Score!A21="","",Score!AC21&amp;"")</f>
        <v/>
      </c>
      <c r="N21" s="4">
        <f>IF(Score!A21="","",TRIM(Score!G21&amp;" "&amp;IF(Score!H21="","[date]",TEXT(Score!H21,"yyyy-mm-dd"))))</f>
        <v/>
      </c>
      <c r="O21" s="4">
        <f>IF(Score!A21="","",Score!AD21&amp;"")</f>
        <v/>
      </c>
      <c r="P21" s="4">
        <f>IF(Score!A21="","",IF(Score!AE21="","Pending review",Score!AE21))</f>
        <v/>
      </c>
      <c r="Q21" s="5">
        <f>IF(Score!A21="","",IF(OR(Score!AE21="Approved",Score!AE21="Approved with limits"),IF(Score!AG21="","",Score!AG21),""))</f>
        <v/>
      </c>
      <c r="R21" s="5">
        <f>IF(OR(Score!A21="",Score!H21=""),"",Score!H21)</f>
        <v/>
      </c>
      <c r="S21" s="5">
        <f>IF(OR(Score!A21="",R21=""),"",R21+Settings!$B$5)</f>
        <v/>
      </c>
      <c r="T21" s="4">
        <f>IF(Score!A21="","","Vetting score "&amp;Score!V21&amp;"/24; recommendation: "&amp;Score!Y21&amp;IF(Score!S21="No","; Q10 No: no protected health information","")&amp;IF(Score!AH21="","","; "&amp;Score!AH21))</f>
        <v/>
      </c>
    </row>
    <row r="22">
      <c r="A22" s="4">
        <f>IF(Score!A22="","",Score!A22)</f>
        <v/>
      </c>
      <c r="B22" s="4">
        <f>IF(Score!A22="","",Score!B22&amp;"")</f>
        <v/>
      </c>
      <c r="C22" s="4">
        <f>IF(Score!A22="","",Score!C22&amp;"")</f>
        <v/>
      </c>
      <c r="D22" s="4">
        <f>IF(Score!A22="","",IF(Score!M22="Yes","Company-managed",""))</f>
        <v/>
      </c>
      <c r="E22" s="4">
        <f>IF(Score!A22="","",IF(Score!N22="Yes","Yes",IF(OR(Score!N22="No",Score!N22="Partly"),"No","Unknown")))</f>
        <v/>
      </c>
      <c r="F22" s="4">
        <f>IF(Score!A22="","",Score!E22&amp;"")</f>
        <v/>
      </c>
      <c r="G22" s="4">
        <f>IF(Score!A22="","",IF(OR(Score!AE22="Not approved",Score!AE22="Retired"),"",IF(Score!AE22="Approved with limits",IF(OR(Score!F22="Public",Score!Z22="Public"),"Public","Internal"),IF(OR(Score!Z22="Public",Score!Z22="Internal",Score!Z22="Confidential",Score!Z22="Restricted"),Score!Z22,""))))</f>
        <v/>
      </c>
      <c r="H22" s="4">
        <f>IF(Score!A22="","",IF(Score!J22="Yes","No",IF(Score!J22="No","Yes","Unknown")))</f>
        <v/>
      </c>
      <c r="I22" s="4">
        <f>IF(Score!A22="","",IF(Score!J22="Yes","Yes","Unknown"))</f>
        <v/>
      </c>
      <c r="J22" s="4">
        <f>IF(Score!A22="","",Score!AA22&amp;"")</f>
        <v/>
      </c>
      <c r="K22" s="4">
        <f>IF(Score!A22="","",Score!AB22&amp;"")</f>
        <v/>
      </c>
      <c r="L22" s="4">
        <f>IF(Score!A22="","","[Decide]")</f>
        <v/>
      </c>
      <c r="M22" s="4">
        <f>IF(Score!A22="","",Score!AC22&amp;"")</f>
        <v/>
      </c>
      <c r="N22" s="4">
        <f>IF(Score!A22="","",TRIM(Score!G22&amp;" "&amp;IF(Score!H22="","[date]",TEXT(Score!H22,"yyyy-mm-dd"))))</f>
        <v/>
      </c>
      <c r="O22" s="4">
        <f>IF(Score!A22="","",Score!AD22&amp;"")</f>
        <v/>
      </c>
      <c r="P22" s="4">
        <f>IF(Score!A22="","",IF(Score!AE22="","Pending review",Score!AE22))</f>
        <v/>
      </c>
      <c r="Q22" s="5">
        <f>IF(Score!A22="","",IF(OR(Score!AE22="Approved",Score!AE22="Approved with limits"),IF(Score!AG22="","",Score!AG22),""))</f>
        <v/>
      </c>
      <c r="R22" s="5">
        <f>IF(OR(Score!A22="",Score!H22=""),"",Score!H22)</f>
        <v/>
      </c>
      <c r="S22" s="5">
        <f>IF(OR(Score!A22="",R22=""),"",R22+Settings!$B$5)</f>
        <v/>
      </c>
      <c r="T22" s="4">
        <f>IF(Score!A22="","","Vetting score "&amp;Score!V22&amp;"/24; recommendation: "&amp;Score!Y22&amp;IF(Score!S22="No","; Q10 No: no protected health information","")&amp;IF(Score!AH22="","","; "&amp;Score!AH22))</f>
        <v/>
      </c>
    </row>
    <row r="23">
      <c r="A23" s="4">
        <f>IF(Score!A23="","",Score!A23)</f>
        <v/>
      </c>
      <c r="B23" s="4">
        <f>IF(Score!A23="","",Score!B23&amp;"")</f>
        <v/>
      </c>
      <c r="C23" s="4">
        <f>IF(Score!A23="","",Score!C23&amp;"")</f>
        <v/>
      </c>
      <c r="D23" s="4">
        <f>IF(Score!A23="","",IF(Score!M23="Yes","Company-managed",""))</f>
        <v/>
      </c>
      <c r="E23" s="4">
        <f>IF(Score!A23="","",IF(Score!N23="Yes","Yes",IF(OR(Score!N23="No",Score!N23="Partly"),"No","Unknown")))</f>
        <v/>
      </c>
      <c r="F23" s="4">
        <f>IF(Score!A23="","",Score!E23&amp;"")</f>
        <v/>
      </c>
      <c r="G23" s="4">
        <f>IF(Score!A23="","",IF(OR(Score!AE23="Not approved",Score!AE23="Retired"),"",IF(Score!AE23="Approved with limits",IF(OR(Score!F23="Public",Score!Z23="Public"),"Public","Internal"),IF(OR(Score!Z23="Public",Score!Z23="Internal",Score!Z23="Confidential",Score!Z23="Restricted"),Score!Z23,""))))</f>
        <v/>
      </c>
      <c r="H23" s="4">
        <f>IF(Score!A23="","",IF(Score!J23="Yes","No",IF(Score!J23="No","Yes","Unknown")))</f>
        <v/>
      </c>
      <c r="I23" s="4">
        <f>IF(Score!A23="","",IF(Score!J23="Yes","Yes","Unknown"))</f>
        <v/>
      </c>
      <c r="J23" s="4">
        <f>IF(Score!A23="","",Score!AA23&amp;"")</f>
        <v/>
      </c>
      <c r="K23" s="4">
        <f>IF(Score!A23="","",Score!AB23&amp;"")</f>
        <v/>
      </c>
      <c r="L23" s="4">
        <f>IF(Score!A23="","","[Decide]")</f>
        <v/>
      </c>
      <c r="M23" s="4">
        <f>IF(Score!A23="","",Score!AC23&amp;"")</f>
        <v/>
      </c>
      <c r="N23" s="4">
        <f>IF(Score!A23="","",TRIM(Score!G23&amp;" "&amp;IF(Score!H23="","[date]",TEXT(Score!H23,"yyyy-mm-dd"))))</f>
        <v/>
      </c>
      <c r="O23" s="4">
        <f>IF(Score!A23="","",Score!AD23&amp;"")</f>
        <v/>
      </c>
      <c r="P23" s="4">
        <f>IF(Score!A23="","",IF(Score!AE23="","Pending review",Score!AE23))</f>
        <v/>
      </c>
      <c r="Q23" s="5">
        <f>IF(Score!A23="","",IF(OR(Score!AE23="Approved",Score!AE23="Approved with limits"),IF(Score!AG23="","",Score!AG23),""))</f>
        <v/>
      </c>
      <c r="R23" s="5">
        <f>IF(OR(Score!A23="",Score!H23=""),"",Score!H23)</f>
        <v/>
      </c>
      <c r="S23" s="5">
        <f>IF(OR(Score!A23="",R23=""),"",R23+Settings!$B$5)</f>
        <v/>
      </c>
      <c r="T23" s="4">
        <f>IF(Score!A23="","","Vetting score "&amp;Score!V23&amp;"/24; recommendation: "&amp;Score!Y23&amp;IF(Score!S23="No","; Q10 No: no protected health information","")&amp;IF(Score!AH23="","","; "&amp;Score!AH23))</f>
        <v/>
      </c>
    </row>
    <row r="24">
      <c r="A24" s="4">
        <f>IF(Score!A24="","",Score!A24)</f>
        <v/>
      </c>
      <c r="B24" s="4">
        <f>IF(Score!A24="","",Score!B24&amp;"")</f>
        <v/>
      </c>
      <c r="C24" s="4">
        <f>IF(Score!A24="","",Score!C24&amp;"")</f>
        <v/>
      </c>
      <c r="D24" s="4">
        <f>IF(Score!A24="","",IF(Score!M24="Yes","Company-managed",""))</f>
        <v/>
      </c>
      <c r="E24" s="4">
        <f>IF(Score!A24="","",IF(Score!N24="Yes","Yes",IF(OR(Score!N24="No",Score!N24="Partly"),"No","Unknown")))</f>
        <v/>
      </c>
      <c r="F24" s="4">
        <f>IF(Score!A24="","",Score!E24&amp;"")</f>
        <v/>
      </c>
      <c r="G24" s="4">
        <f>IF(Score!A24="","",IF(OR(Score!AE24="Not approved",Score!AE24="Retired"),"",IF(Score!AE24="Approved with limits",IF(OR(Score!F24="Public",Score!Z24="Public"),"Public","Internal"),IF(OR(Score!Z24="Public",Score!Z24="Internal",Score!Z24="Confidential",Score!Z24="Restricted"),Score!Z24,""))))</f>
        <v/>
      </c>
      <c r="H24" s="4">
        <f>IF(Score!A24="","",IF(Score!J24="Yes","No",IF(Score!J24="No","Yes","Unknown")))</f>
        <v/>
      </c>
      <c r="I24" s="4">
        <f>IF(Score!A24="","",IF(Score!J24="Yes","Yes","Unknown"))</f>
        <v/>
      </c>
      <c r="J24" s="4">
        <f>IF(Score!A24="","",Score!AA24&amp;"")</f>
        <v/>
      </c>
      <c r="K24" s="4">
        <f>IF(Score!A24="","",Score!AB24&amp;"")</f>
        <v/>
      </c>
      <c r="L24" s="4">
        <f>IF(Score!A24="","","[Decide]")</f>
        <v/>
      </c>
      <c r="M24" s="4">
        <f>IF(Score!A24="","",Score!AC24&amp;"")</f>
        <v/>
      </c>
      <c r="N24" s="4">
        <f>IF(Score!A24="","",TRIM(Score!G24&amp;" "&amp;IF(Score!H24="","[date]",TEXT(Score!H24,"yyyy-mm-dd"))))</f>
        <v/>
      </c>
      <c r="O24" s="4">
        <f>IF(Score!A24="","",Score!AD24&amp;"")</f>
        <v/>
      </c>
      <c r="P24" s="4">
        <f>IF(Score!A24="","",IF(Score!AE24="","Pending review",Score!AE24))</f>
        <v/>
      </c>
      <c r="Q24" s="5">
        <f>IF(Score!A24="","",IF(OR(Score!AE24="Approved",Score!AE24="Approved with limits"),IF(Score!AG24="","",Score!AG24),""))</f>
        <v/>
      </c>
      <c r="R24" s="5">
        <f>IF(OR(Score!A24="",Score!H24=""),"",Score!H24)</f>
        <v/>
      </c>
      <c r="S24" s="5">
        <f>IF(OR(Score!A24="",R24=""),"",R24+Settings!$B$5)</f>
        <v/>
      </c>
      <c r="T24" s="4">
        <f>IF(Score!A24="","","Vetting score "&amp;Score!V24&amp;"/24; recommendation: "&amp;Score!Y24&amp;IF(Score!S24="No","; Q10 No: no protected health information","")&amp;IF(Score!AH24="","","; "&amp;Score!AH24))</f>
        <v/>
      </c>
    </row>
    <row r="25">
      <c r="A25" s="4">
        <f>IF(Score!A25="","",Score!A25)</f>
        <v/>
      </c>
      <c r="B25" s="4">
        <f>IF(Score!A25="","",Score!B25&amp;"")</f>
        <v/>
      </c>
      <c r="C25" s="4">
        <f>IF(Score!A25="","",Score!C25&amp;"")</f>
        <v/>
      </c>
      <c r="D25" s="4">
        <f>IF(Score!A25="","",IF(Score!M25="Yes","Company-managed",""))</f>
        <v/>
      </c>
      <c r="E25" s="4">
        <f>IF(Score!A25="","",IF(Score!N25="Yes","Yes",IF(OR(Score!N25="No",Score!N25="Partly"),"No","Unknown")))</f>
        <v/>
      </c>
      <c r="F25" s="4">
        <f>IF(Score!A25="","",Score!E25&amp;"")</f>
        <v/>
      </c>
      <c r="G25" s="4">
        <f>IF(Score!A25="","",IF(OR(Score!AE25="Not approved",Score!AE25="Retired"),"",IF(Score!AE25="Approved with limits",IF(OR(Score!F25="Public",Score!Z25="Public"),"Public","Internal"),IF(OR(Score!Z25="Public",Score!Z25="Internal",Score!Z25="Confidential",Score!Z25="Restricted"),Score!Z25,""))))</f>
        <v/>
      </c>
      <c r="H25" s="4">
        <f>IF(Score!A25="","",IF(Score!J25="Yes","No",IF(Score!J25="No","Yes","Unknown")))</f>
        <v/>
      </c>
      <c r="I25" s="4">
        <f>IF(Score!A25="","",IF(Score!J25="Yes","Yes","Unknown"))</f>
        <v/>
      </c>
      <c r="J25" s="4">
        <f>IF(Score!A25="","",Score!AA25&amp;"")</f>
        <v/>
      </c>
      <c r="K25" s="4">
        <f>IF(Score!A25="","",Score!AB25&amp;"")</f>
        <v/>
      </c>
      <c r="L25" s="4">
        <f>IF(Score!A25="","","[Decide]")</f>
        <v/>
      </c>
      <c r="M25" s="4">
        <f>IF(Score!A25="","",Score!AC25&amp;"")</f>
        <v/>
      </c>
      <c r="N25" s="4">
        <f>IF(Score!A25="","",TRIM(Score!G25&amp;" "&amp;IF(Score!H25="","[date]",TEXT(Score!H25,"yyyy-mm-dd"))))</f>
        <v/>
      </c>
      <c r="O25" s="4">
        <f>IF(Score!A25="","",Score!AD25&amp;"")</f>
        <v/>
      </c>
      <c r="P25" s="4">
        <f>IF(Score!A25="","",IF(Score!AE25="","Pending review",Score!AE25))</f>
        <v/>
      </c>
      <c r="Q25" s="5">
        <f>IF(Score!A25="","",IF(OR(Score!AE25="Approved",Score!AE25="Approved with limits"),IF(Score!AG25="","",Score!AG25),""))</f>
        <v/>
      </c>
      <c r="R25" s="5">
        <f>IF(OR(Score!A25="",Score!H25=""),"",Score!H25)</f>
        <v/>
      </c>
      <c r="S25" s="5">
        <f>IF(OR(Score!A25="",R25=""),"",R25+Settings!$B$5)</f>
        <v/>
      </c>
      <c r="T25" s="4">
        <f>IF(Score!A25="","","Vetting score "&amp;Score!V25&amp;"/24; recommendation: "&amp;Score!Y25&amp;IF(Score!S25="No","; Q10 No: no protected health information","")&amp;IF(Score!AH25="","","; "&amp;Score!AH25))</f>
        <v/>
      </c>
    </row>
    <row r="26">
      <c r="A26" s="4">
        <f>IF(Score!A26="","",Score!A26)</f>
        <v/>
      </c>
      <c r="B26" s="4">
        <f>IF(Score!A26="","",Score!B26&amp;"")</f>
        <v/>
      </c>
      <c r="C26" s="4">
        <f>IF(Score!A26="","",Score!C26&amp;"")</f>
        <v/>
      </c>
      <c r="D26" s="4">
        <f>IF(Score!A26="","",IF(Score!M26="Yes","Company-managed",""))</f>
        <v/>
      </c>
      <c r="E26" s="4">
        <f>IF(Score!A26="","",IF(Score!N26="Yes","Yes",IF(OR(Score!N26="No",Score!N26="Partly"),"No","Unknown")))</f>
        <v/>
      </c>
      <c r="F26" s="4">
        <f>IF(Score!A26="","",Score!E26&amp;"")</f>
        <v/>
      </c>
      <c r="G26" s="4">
        <f>IF(Score!A26="","",IF(OR(Score!AE26="Not approved",Score!AE26="Retired"),"",IF(Score!AE26="Approved with limits",IF(OR(Score!F26="Public",Score!Z26="Public"),"Public","Internal"),IF(OR(Score!Z26="Public",Score!Z26="Internal",Score!Z26="Confidential",Score!Z26="Restricted"),Score!Z26,""))))</f>
        <v/>
      </c>
      <c r="H26" s="4">
        <f>IF(Score!A26="","",IF(Score!J26="Yes","No",IF(Score!J26="No","Yes","Unknown")))</f>
        <v/>
      </c>
      <c r="I26" s="4">
        <f>IF(Score!A26="","",IF(Score!J26="Yes","Yes","Unknown"))</f>
        <v/>
      </c>
      <c r="J26" s="4">
        <f>IF(Score!A26="","",Score!AA26&amp;"")</f>
        <v/>
      </c>
      <c r="K26" s="4">
        <f>IF(Score!A26="","",Score!AB26&amp;"")</f>
        <v/>
      </c>
      <c r="L26" s="4">
        <f>IF(Score!A26="","","[Decide]")</f>
        <v/>
      </c>
      <c r="M26" s="4">
        <f>IF(Score!A26="","",Score!AC26&amp;"")</f>
        <v/>
      </c>
      <c r="N26" s="4">
        <f>IF(Score!A26="","",TRIM(Score!G26&amp;" "&amp;IF(Score!H26="","[date]",TEXT(Score!H26,"yyyy-mm-dd"))))</f>
        <v/>
      </c>
      <c r="O26" s="4">
        <f>IF(Score!A26="","",Score!AD26&amp;"")</f>
        <v/>
      </c>
      <c r="P26" s="4">
        <f>IF(Score!A26="","",IF(Score!AE26="","Pending review",Score!AE26))</f>
        <v/>
      </c>
      <c r="Q26" s="5">
        <f>IF(Score!A26="","",IF(OR(Score!AE26="Approved",Score!AE26="Approved with limits"),IF(Score!AG26="","",Score!AG26),""))</f>
        <v/>
      </c>
      <c r="R26" s="5">
        <f>IF(OR(Score!A26="",Score!H26=""),"",Score!H26)</f>
        <v/>
      </c>
      <c r="S26" s="5">
        <f>IF(OR(Score!A26="",R26=""),"",R26+Settings!$B$5)</f>
        <v/>
      </c>
      <c r="T26" s="4">
        <f>IF(Score!A26="","","Vetting score "&amp;Score!V26&amp;"/24; recommendation: "&amp;Score!Y26&amp;IF(Score!S26="No","; Q10 No: no protected health information","")&amp;IF(Score!AH26="","","; "&amp;Score!AH26))</f>
        <v/>
      </c>
    </row>
    <row r="27">
      <c r="A27" s="4">
        <f>IF(Score!A27="","",Score!A27)</f>
        <v/>
      </c>
      <c r="B27" s="4">
        <f>IF(Score!A27="","",Score!B27&amp;"")</f>
        <v/>
      </c>
      <c r="C27" s="4">
        <f>IF(Score!A27="","",Score!C27&amp;"")</f>
        <v/>
      </c>
      <c r="D27" s="4">
        <f>IF(Score!A27="","",IF(Score!M27="Yes","Company-managed",""))</f>
        <v/>
      </c>
      <c r="E27" s="4">
        <f>IF(Score!A27="","",IF(Score!N27="Yes","Yes",IF(OR(Score!N27="No",Score!N27="Partly"),"No","Unknown")))</f>
        <v/>
      </c>
      <c r="F27" s="4">
        <f>IF(Score!A27="","",Score!E27&amp;"")</f>
        <v/>
      </c>
      <c r="G27" s="4">
        <f>IF(Score!A27="","",IF(OR(Score!AE27="Not approved",Score!AE27="Retired"),"",IF(Score!AE27="Approved with limits",IF(OR(Score!F27="Public",Score!Z27="Public"),"Public","Internal"),IF(OR(Score!Z27="Public",Score!Z27="Internal",Score!Z27="Confidential",Score!Z27="Restricted"),Score!Z27,""))))</f>
        <v/>
      </c>
      <c r="H27" s="4">
        <f>IF(Score!A27="","",IF(Score!J27="Yes","No",IF(Score!J27="No","Yes","Unknown")))</f>
        <v/>
      </c>
      <c r="I27" s="4">
        <f>IF(Score!A27="","",IF(Score!J27="Yes","Yes","Unknown"))</f>
        <v/>
      </c>
      <c r="J27" s="4">
        <f>IF(Score!A27="","",Score!AA27&amp;"")</f>
        <v/>
      </c>
      <c r="K27" s="4">
        <f>IF(Score!A27="","",Score!AB27&amp;"")</f>
        <v/>
      </c>
      <c r="L27" s="4">
        <f>IF(Score!A27="","","[Decide]")</f>
        <v/>
      </c>
      <c r="M27" s="4">
        <f>IF(Score!A27="","",Score!AC27&amp;"")</f>
        <v/>
      </c>
      <c r="N27" s="4">
        <f>IF(Score!A27="","",TRIM(Score!G27&amp;" "&amp;IF(Score!H27="","[date]",TEXT(Score!H27,"yyyy-mm-dd"))))</f>
        <v/>
      </c>
      <c r="O27" s="4">
        <f>IF(Score!A27="","",Score!AD27&amp;"")</f>
        <v/>
      </c>
      <c r="P27" s="4">
        <f>IF(Score!A27="","",IF(Score!AE27="","Pending review",Score!AE27))</f>
        <v/>
      </c>
      <c r="Q27" s="5">
        <f>IF(Score!A27="","",IF(OR(Score!AE27="Approved",Score!AE27="Approved with limits"),IF(Score!AG27="","",Score!AG27),""))</f>
        <v/>
      </c>
      <c r="R27" s="5">
        <f>IF(OR(Score!A27="",Score!H27=""),"",Score!H27)</f>
        <v/>
      </c>
      <c r="S27" s="5">
        <f>IF(OR(Score!A27="",R27=""),"",R27+Settings!$B$5)</f>
        <v/>
      </c>
      <c r="T27" s="4">
        <f>IF(Score!A27="","","Vetting score "&amp;Score!V27&amp;"/24; recommendation: "&amp;Score!Y27&amp;IF(Score!S27="No","; Q10 No: no protected health information","")&amp;IF(Score!AH27="","","; "&amp;Score!AH27))</f>
        <v/>
      </c>
    </row>
    <row r="28">
      <c r="A28" s="4">
        <f>IF(Score!A28="","",Score!A28)</f>
        <v/>
      </c>
      <c r="B28" s="4">
        <f>IF(Score!A28="","",Score!B28&amp;"")</f>
        <v/>
      </c>
      <c r="C28" s="4">
        <f>IF(Score!A28="","",Score!C28&amp;"")</f>
        <v/>
      </c>
      <c r="D28" s="4">
        <f>IF(Score!A28="","",IF(Score!M28="Yes","Company-managed",""))</f>
        <v/>
      </c>
      <c r="E28" s="4">
        <f>IF(Score!A28="","",IF(Score!N28="Yes","Yes",IF(OR(Score!N28="No",Score!N28="Partly"),"No","Unknown")))</f>
        <v/>
      </c>
      <c r="F28" s="4">
        <f>IF(Score!A28="","",Score!E28&amp;"")</f>
        <v/>
      </c>
      <c r="G28" s="4">
        <f>IF(Score!A28="","",IF(OR(Score!AE28="Not approved",Score!AE28="Retired"),"",IF(Score!AE28="Approved with limits",IF(OR(Score!F28="Public",Score!Z28="Public"),"Public","Internal"),IF(OR(Score!Z28="Public",Score!Z28="Internal",Score!Z28="Confidential",Score!Z28="Restricted"),Score!Z28,""))))</f>
        <v/>
      </c>
      <c r="H28" s="4">
        <f>IF(Score!A28="","",IF(Score!J28="Yes","No",IF(Score!J28="No","Yes","Unknown")))</f>
        <v/>
      </c>
      <c r="I28" s="4">
        <f>IF(Score!A28="","",IF(Score!J28="Yes","Yes","Unknown"))</f>
        <v/>
      </c>
      <c r="J28" s="4">
        <f>IF(Score!A28="","",Score!AA28&amp;"")</f>
        <v/>
      </c>
      <c r="K28" s="4">
        <f>IF(Score!A28="","",Score!AB28&amp;"")</f>
        <v/>
      </c>
      <c r="L28" s="4">
        <f>IF(Score!A28="","","[Decide]")</f>
        <v/>
      </c>
      <c r="M28" s="4">
        <f>IF(Score!A28="","",Score!AC28&amp;"")</f>
        <v/>
      </c>
      <c r="N28" s="4">
        <f>IF(Score!A28="","",TRIM(Score!G28&amp;" "&amp;IF(Score!H28="","[date]",TEXT(Score!H28,"yyyy-mm-dd"))))</f>
        <v/>
      </c>
      <c r="O28" s="4">
        <f>IF(Score!A28="","",Score!AD28&amp;"")</f>
        <v/>
      </c>
      <c r="P28" s="4">
        <f>IF(Score!A28="","",IF(Score!AE28="","Pending review",Score!AE28))</f>
        <v/>
      </c>
      <c r="Q28" s="5">
        <f>IF(Score!A28="","",IF(OR(Score!AE28="Approved",Score!AE28="Approved with limits"),IF(Score!AG28="","",Score!AG28),""))</f>
        <v/>
      </c>
      <c r="R28" s="5">
        <f>IF(OR(Score!A28="",Score!H28=""),"",Score!H28)</f>
        <v/>
      </c>
      <c r="S28" s="5">
        <f>IF(OR(Score!A28="",R28=""),"",R28+Settings!$B$5)</f>
        <v/>
      </c>
      <c r="T28" s="4">
        <f>IF(Score!A28="","","Vetting score "&amp;Score!V28&amp;"/24; recommendation: "&amp;Score!Y28&amp;IF(Score!S28="No","; Q10 No: no protected health information","")&amp;IF(Score!AH28="","","; "&amp;Score!AH28))</f>
        <v/>
      </c>
    </row>
    <row r="29">
      <c r="A29" s="4">
        <f>IF(Score!A29="","",Score!A29)</f>
        <v/>
      </c>
      <c r="B29" s="4">
        <f>IF(Score!A29="","",Score!B29&amp;"")</f>
        <v/>
      </c>
      <c r="C29" s="4">
        <f>IF(Score!A29="","",Score!C29&amp;"")</f>
        <v/>
      </c>
      <c r="D29" s="4">
        <f>IF(Score!A29="","",IF(Score!M29="Yes","Company-managed",""))</f>
        <v/>
      </c>
      <c r="E29" s="4">
        <f>IF(Score!A29="","",IF(Score!N29="Yes","Yes",IF(OR(Score!N29="No",Score!N29="Partly"),"No","Unknown")))</f>
        <v/>
      </c>
      <c r="F29" s="4">
        <f>IF(Score!A29="","",Score!E29&amp;"")</f>
        <v/>
      </c>
      <c r="G29" s="4">
        <f>IF(Score!A29="","",IF(OR(Score!AE29="Not approved",Score!AE29="Retired"),"",IF(Score!AE29="Approved with limits",IF(OR(Score!F29="Public",Score!Z29="Public"),"Public","Internal"),IF(OR(Score!Z29="Public",Score!Z29="Internal",Score!Z29="Confidential",Score!Z29="Restricted"),Score!Z29,""))))</f>
        <v/>
      </c>
      <c r="H29" s="4">
        <f>IF(Score!A29="","",IF(Score!J29="Yes","No",IF(Score!J29="No","Yes","Unknown")))</f>
        <v/>
      </c>
      <c r="I29" s="4">
        <f>IF(Score!A29="","",IF(Score!J29="Yes","Yes","Unknown"))</f>
        <v/>
      </c>
      <c r="J29" s="4">
        <f>IF(Score!A29="","",Score!AA29&amp;"")</f>
        <v/>
      </c>
      <c r="K29" s="4">
        <f>IF(Score!A29="","",Score!AB29&amp;"")</f>
        <v/>
      </c>
      <c r="L29" s="4">
        <f>IF(Score!A29="","","[Decide]")</f>
        <v/>
      </c>
      <c r="M29" s="4">
        <f>IF(Score!A29="","",Score!AC29&amp;"")</f>
        <v/>
      </c>
      <c r="N29" s="4">
        <f>IF(Score!A29="","",TRIM(Score!G29&amp;" "&amp;IF(Score!H29="","[date]",TEXT(Score!H29,"yyyy-mm-dd"))))</f>
        <v/>
      </c>
      <c r="O29" s="4">
        <f>IF(Score!A29="","",Score!AD29&amp;"")</f>
        <v/>
      </c>
      <c r="P29" s="4">
        <f>IF(Score!A29="","",IF(Score!AE29="","Pending review",Score!AE29))</f>
        <v/>
      </c>
      <c r="Q29" s="5">
        <f>IF(Score!A29="","",IF(OR(Score!AE29="Approved",Score!AE29="Approved with limits"),IF(Score!AG29="","",Score!AG29),""))</f>
        <v/>
      </c>
      <c r="R29" s="5">
        <f>IF(OR(Score!A29="",Score!H29=""),"",Score!H29)</f>
        <v/>
      </c>
      <c r="S29" s="5">
        <f>IF(OR(Score!A29="",R29=""),"",R29+Settings!$B$5)</f>
        <v/>
      </c>
      <c r="T29" s="4">
        <f>IF(Score!A29="","","Vetting score "&amp;Score!V29&amp;"/24; recommendation: "&amp;Score!Y29&amp;IF(Score!S29="No","; Q10 No: no protected health information","")&amp;IF(Score!AH29="","","; "&amp;Score!AH29))</f>
        <v/>
      </c>
    </row>
    <row r="30">
      <c r="A30" s="4">
        <f>IF(Score!A30="","",Score!A30)</f>
        <v/>
      </c>
      <c r="B30" s="4">
        <f>IF(Score!A30="","",Score!B30&amp;"")</f>
        <v/>
      </c>
      <c r="C30" s="4">
        <f>IF(Score!A30="","",Score!C30&amp;"")</f>
        <v/>
      </c>
      <c r="D30" s="4">
        <f>IF(Score!A30="","",IF(Score!M30="Yes","Company-managed",""))</f>
        <v/>
      </c>
      <c r="E30" s="4">
        <f>IF(Score!A30="","",IF(Score!N30="Yes","Yes",IF(OR(Score!N30="No",Score!N30="Partly"),"No","Unknown")))</f>
        <v/>
      </c>
      <c r="F30" s="4">
        <f>IF(Score!A30="","",Score!E30&amp;"")</f>
        <v/>
      </c>
      <c r="G30" s="4">
        <f>IF(Score!A30="","",IF(OR(Score!AE30="Not approved",Score!AE30="Retired"),"",IF(Score!AE30="Approved with limits",IF(OR(Score!F30="Public",Score!Z30="Public"),"Public","Internal"),IF(OR(Score!Z30="Public",Score!Z30="Internal",Score!Z30="Confidential",Score!Z30="Restricted"),Score!Z30,""))))</f>
        <v/>
      </c>
      <c r="H30" s="4">
        <f>IF(Score!A30="","",IF(Score!J30="Yes","No",IF(Score!J30="No","Yes","Unknown")))</f>
        <v/>
      </c>
      <c r="I30" s="4">
        <f>IF(Score!A30="","",IF(Score!J30="Yes","Yes","Unknown"))</f>
        <v/>
      </c>
      <c r="J30" s="4">
        <f>IF(Score!A30="","",Score!AA30&amp;"")</f>
        <v/>
      </c>
      <c r="K30" s="4">
        <f>IF(Score!A30="","",Score!AB30&amp;"")</f>
        <v/>
      </c>
      <c r="L30" s="4">
        <f>IF(Score!A30="","","[Decide]")</f>
        <v/>
      </c>
      <c r="M30" s="4">
        <f>IF(Score!A30="","",Score!AC30&amp;"")</f>
        <v/>
      </c>
      <c r="N30" s="4">
        <f>IF(Score!A30="","",TRIM(Score!G30&amp;" "&amp;IF(Score!H30="","[date]",TEXT(Score!H30,"yyyy-mm-dd"))))</f>
        <v/>
      </c>
      <c r="O30" s="4">
        <f>IF(Score!A30="","",Score!AD30&amp;"")</f>
        <v/>
      </c>
      <c r="P30" s="4">
        <f>IF(Score!A30="","",IF(Score!AE30="","Pending review",Score!AE30))</f>
        <v/>
      </c>
      <c r="Q30" s="5">
        <f>IF(Score!A30="","",IF(OR(Score!AE30="Approved",Score!AE30="Approved with limits"),IF(Score!AG30="","",Score!AG30),""))</f>
        <v/>
      </c>
      <c r="R30" s="5">
        <f>IF(OR(Score!A30="",Score!H30=""),"",Score!H30)</f>
        <v/>
      </c>
      <c r="S30" s="5">
        <f>IF(OR(Score!A30="",R30=""),"",R30+Settings!$B$5)</f>
        <v/>
      </c>
      <c r="T30" s="4">
        <f>IF(Score!A30="","","Vetting score "&amp;Score!V30&amp;"/24; recommendation: "&amp;Score!Y30&amp;IF(Score!S30="No","; Q10 No: no protected health information","")&amp;IF(Score!AH30="","","; "&amp;Score!AH30))</f>
        <v/>
      </c>
    </row>
    <row r="31">
      <c r="A31" s="4">
        <f>IF(Score!A31="","",Score!A31)</f>
        <v/>
      </c>
      <c r="B31" s="4">
        <f>IF(Score!A31="","",Score!B31&amp;"")</f>
        <v/>
      </c>
      <c r="C31" s="4">
        <f>IF(Score!A31="","",Score!C31&amp;"")</f>
        <v/>
      </c>
      <c r="D31" s="4">
        <f>IF(Score!A31="","",IF(Score!M31="Yes","Company-managed",""))</f>
        <v/>
      </c>
      <c r="E31" s="4">
        <f>IF(Score!A31="","",IF(Score!N31="Yes","Yes",IF(OR(Score!N31="No",Score!N31="Partly"),"No","Unknown")))</f>
        <v/>
      </c>
      <c r="F31" s="4">
        <f>IF(Score!A31="","",Score!E31&amp;"")</f>
        <v/>
      </c>
      <c r="G31" s="4">
        <f>IF(Score!A31="","",IF(OR(Score!AE31="Not approved",Score!AE31="Retired"),"",IF(Score!AE31="Approved with limits",IF(OR(Score!F31="Public",Score!Z31="Public"),"Public","Internal"),IF(OR(Score!Z31="Public",Score!Z31="Internal",Score!Z31="Confidential",Score!Z31="Restricted"),Score!Z31,""))))</f>
        <v/>
      </c>
      <c r="H31" s="4">
        <f>IF(Score!A31="","",IF(Score!J31="Yes","No",IF(Score!J31="No","Yes","Unknown")))</f>
        <v/>
      </c>
      <c r="I31" s="4">
        <f>IF(Score!A31="","",IF(Score!J31="Yes","Yes","Unknown"))</f>
        <v/>
      </c>
      <c r="J31" s="4">
        <f>IF(Score!A31="","",Score!AA31&amp;"")</f>
        <v/>
      </c>
      <c r="K31" s="4">
        <f>IF(Score!A31="","",Score!AB31&amp;"")</f>
        <v/>
      </c>
      <c r="L31" s="4">
        <f>IF(Score!A31="","","[Decide]")</f>
        <v/>
      </c>
      <c r="M31" s="4">
        <f>IF(Score!A31="","",Score!AC31&amp;"")</f>
        <v/>
      </c>
      <c r="N31" s="4">
        <f>IF(Score!A31="","",TRIM(Score!G31&amp;" "&amp;IF(Score!H31="","[date]",TEXT(Score!H31,"yyyy-mm-dd"))))</f>
        <v/>
      </c>
      <c r="O31" s="4">
        <f>IF(Score!A31="","",Score!AD31&amp;"")</f>
        <v/>
      </c>
      <c r="P31" s="4">
        <f>IF(Score!A31="","",IF(Score!AE31="","Pending review",Score!AE31))</f>
        <v/>
      </c>
      <c r="Q31" s="5">
        <f>IF(Score!A31="","",IF(OR(Score!AE31="Approved",Score!AE31="Approved with limits"),IF(Score!AG31="","",Score!AG31),""))</f>
        <v/>
      </c>
      <c r="R31" s="5">
        <f>IF(OR(Score!A31="",Score!H31=""),"",Score!H31)</f>
        <v/>
      </c>
      <c r="S31" s="5">
        <f>IF(OR(Score!A31="",R31=""),"",R31+Settings!$B$5)</f>
        <v/>
      </c>
      <c r="T31" s="4">
        <f>IF(Score!A31="","","Vetting score "&amp;Score!V31&amp;"/24; recommendation: "&amp;Score!Y31&amp;IF(Score!S31="No","; Q10 No: no protected health information","")&amp;IF(Score!AH31="","","; "&amp;Score!AH31))</f>
        <v/>
      </c>
    </row>
    <row r="32">
      <c r="A32" s="4">
        <f>IF(Score!A32="","",Score!A32)</f>
        <v/>
      </c>
      <c r="B32" s="4">
        <f>IF(Score!A32="","",Score!B32&amp;"")</f>
        <v/>
      </c>
      <c r="C32" s="4">
        <f>IF(Score!A32="","",Score!C32&amp;"")</f>
        <v/>
      </c>
      <c r="D32" s="4">
        <f>IF(Score!A32="","",IF(Score!M32="Yes","Company-managed",""))</f>
        <v/>
      </c>
      <c r="E32" s="4">
        <f>IF(Score!A32="","",IF(Score!N32="Yes","Yes",IF(OR(Score!N32="No",Score!N32="Partly"),"No","Unknown")))</f>
        <v/>
      </c>
      <c r="F32" s="4">
        <f>IF(Score!A32="","",Score!E32&amp;"")</f>
        <v/>
      </c>
      <c r="G32" s="4">
        <f>IF(Score!A32="","",IF(OR(Score!AE32="Not approved",Score!AE32="Retired"),"",IF(Score!AE32="Approved with limits",IF(OR(Score!F32="Public",Score!Z32="Public"),"Public","Internal"),IF(OR(Score!Z32="Public",Score!Z32="Internal",Score!Z32="Confidential",Score!Z32="Restricted"),Score!Z32,""))))</f>
        <v/>
      </c>
      <c r="H32" s="4">
        <f>IF(Score!A32="","",IF(Score!J32="Yes","No",IF(Score!J32="No","Yes","Unknown")))</f>
        <v/>
      </c>
      <c r="I32" s="4">
        <f>IF(Score!A32="","",IF(Score!J32="Yes","Yes","Unknown"))</f>
        <v/>
      </c>
      <c r="J32" s="4">
        <f>IF(Score!A32="","",Score!AA32&amp;"")</f>
        <v/>
      </c>
      <c r="K32" s="4">
        <f>IF(Score!A32="","",Score!AB32&amp;"")</f>
        <v/>
      </c>
      <c r="L32" s="4">
        <f>IF(Score!A32="","","[Decide]")</f>
        <v/>
      </c>
      <c r="M32" s="4">
        <f>IF(Score!A32="","",Score!AC32&amp;"")</f>
        <v/>
      </c>
      <c r="N32" s="4">
        <f>IF(Score!A32="","",TRIM(Score!G32&amp;" "&amp;IF(Score!H32="","[date]",TEXT(Score!H32,"yyyy-mm-dd"))))</f>
        <v/>
      </c>
      <c r="O32" s="4">
        <f>IF(Score!A32="","",Score!AD32&amp;"")</f>
        <v/>
      </c>
      <c r="P32" s="4">
        <f>IF(Score!A32="","",IF(Score!AE32="","Pending review",Score!AE32))</f>
        <v/>
      </c>
      <c r="Q32" s="5">
        <f>IF(Score!A32="","",IF(OR(Score!AE32="Approved",Score!AE32="Approved with limits"),IF(Score!AG32="","",Score!AG32),""))</f>
        <v/>
      </c>
      <c r="R32" s="5">
        <f>IF(OR(Score!A32="",Score!H32=""),"",Score!H32)</f>
        <v/>
      </c>
      <c r="S32" s="5">
        <f>IF(OR(Score!A32="",R32=""),"",R32+Settings!$B$5)</f>
        <v/>
      </c>
      <c r="T32" s="4">
        <f>IF(Score!A32="","","Vetting score "&amp;Score!V32&amp;"/24; recommendation: "&amp;Score!Y32&amp;IF(Score!S32="No","; Q10 No: no protected health information","")&amp;IF(Score!AH32="","","; "&amp;Score!AH32))</f>
        <v/>
      </c>
    </row>
    <row r="33">
      <c r="A33" s="4">
        <f>IF(Score!A33="","",Score!A33)</f>
        <v/>
      </c>
      <c r="B33" s="4">
        <f>IF(Score!A33="","",Score!B33&amp;"")</f>
        <v/>
      </c>
      <c r="C33" s="4">
        <f>IF(Score!A33="","",Score!C33&amp;"")</f>
        <v/>
      </c>
      <c r="D33" s="4">
        <f>IF(Score!A33="","",IF(Score!M33="Yes","Company-managed",""))</f>
        <v/>
      </c>
      <c r="E33" s="4">
        <f>IF(Score!A33="","",IF(Score!N33="Yes","Yes",IF(OR(Score!N33="No",Score!N33="Partly"),"No","Unknown")))</f>
        <v/>
      </c>
      <c r="F33" s="4">
        <f>IF(Score!A33="","",Score!E33&amp;"")</f>
        <v/>
      </c>
      <c r="G33" s="4">
        <f>IF(Score!A33="","",IF(OR(Score!AE33="Not approved",Score!AE33="Retired"),"",IF(Score!AE33="Approved with limits",IF(OR(Score!F33="Public",Score!Z33="Public"),"Public","Internal"),IF(OR(Score!Z33="Public",Score!Z33="Internal",Score!Z33="Confidential",Score!Z33="Restricted"),Score!Z33,""))))</f>
        <v/>
      </c>
      <c r="H33" s="4">
        <f>IF(Score!A33="","",IF(Score!J33="Yes","No",IF(Score!J33="No","Yes","Unknown")))</f>
        <v/>
      </c>
      <c r="I33" s="4">
        <f>IF(Score!A33="","",IF(Score!J33="Yes","Yes","Unknown"))</f>
        <v/>
      </c>
      <c r="J33" s="4">
        <f>IF(Score!A33="","",Score!AA33&amp;"")</f>
        <v/>
      </c>
      <c r="K33" s="4">
        <f>IF(Score!A33="","",Score!AB33&amp;"")</f>
        <v/>
      </c>
      <c r="L33" s="4">
        <f>IF(Score!A33="","","[Decide]")</f>
        <v/>
      </c>
      <c r="M33" s="4">
        <f>IF(Score!A33="","",Score!AC33&amp;"")</f>
        <v/>
      </c>
      <c r="N33" s="4">
        <f>IF(Score!A33="","",TRIM(Score!G33&amp;" "&amp;IF(Score!H33="","[date]",TEXT(Score!H33,"yyyy-mm-dd"))))</f>
        <v/>
      </c>
      <c r="O33" s="4">
        <f>IF(Score!A33="","",Score!AD33&amp;"")</f>
        <v/>
      </c>
      <c r="P33" s="4">
        <f>IF(Score!A33="","",IF(Score!AE33="","Pending review",Score!AE33))</f>
        <v/>
      </c>
      <c r="Q33" s="5">
        <f>IF(Score!A33="","",IF(OR(Score!AE33="Approved",Score!AE33="Approved with limits"),IF(Score!AG33="","",Score!AG33),""))</f>
        <v/>
      </c>
      <c r="R33" s="5">
        <f>IF(OR(Score!A33="",Score!H33=""),"",Score!H33)</f>
        <v/>
      </c>
      <c r="S33" s="5">
        <f>IF(OR(Score!A33="",R33=""),"",R33+Settings!$B$5)</f>
        <v/>
      </c>
      <c r="T33" s="4">
        <f>IF(Score!A33="","","Vetting score "&amp;Score!V33&amp;"/24; recommendation: "&amp;Score!Y33&amp;IF(Score!S33="No","; Q10 No: no protected health information","")&amp;IF(Score!AH33="","","; "&amp;Score!AH33))</f>
        <v/>
      </c>
    </row>
    <row r="34">
      <c r="A34" s="4">
        <f>IF(Score!A34="","",Score!A34)</f>
        <v/>
      </c>
      <c r="B34" s="4">
        <f>IF(Score!A34="","",Score!B34&amp;"")</f>
        <v/>
      </c>
      <c r="C34" s="4">
        <f>IF(Score!A34="","",Score!C34&amp;"")</f>
        <v/>
      </c>
      <c r="D34" s="4">
        <f>IF(Score!A34="","",IF(Score!M34="Yes","Company-managed",""))</f>
        <v/>
      </c>
      <c r="E34" s="4">
        <f>IF(Score!A34="","",IF(Score!N34="Yes","Yes",IF(OR(Score!N34="No",Score!N34="Partly"),"No","Unknown")))</f>
        <v/>
      </c>
      <c r="F34" s="4">
        <f>IF(Score!A34="","",Score!E34&amp;"")</f>
        <v/>
      </c>
      <c r="G34" s="4">
        <f>IF(Score!A34="","",IF(OR(Score!AE34="Not approved",Score!AE34="Retired"),"",IF(Score!AE34="Approved with limits",IF(OR(Score!F34="Public",Score!Z34="Public"),"Public","Internal"),IF(OR(Score!Z34="Public",Score!Z34="Internal",Score!Z34="Confidential",Score!Z34="Restricted"),Score!Z34,""))))</f>
        <v/>
      </c>
      <c r="H34" s="4">
        <f>IF(Score!A34="","",IF(Score!J34="Yes","No",IF(Score!J34="No","Yes","Unknown")))</f>
        <v/>
      </c>
      <c r="I34" s="4">
        <f>IF(Score!A34="","",IF(Score!J34="Yes","Yes","Unknown"))</f>
        <v/>
      </c>
      <c r="J34" s="4">
        <f>IF(Score!A34="","",Score!AA34&amp;"")</f>
        <v/>
      </c>
      <c r="K34" s="4">
        <f>IF(Score!A34="","",Score!AB34&amp;"")</f>
        <v/>
      </c>
      <c r="L34" s="4">
        <f>IF(Score!A34="","","[Decide]")</f>
        <v/>
      </c>
      <c r="M34" s="4">
        <f>IF(Score!A34="","",Score!AC34&amp;"")</f>
        <v/>
      </c>
      <c r="N34" s="4">
        <f>IF(Score!A34="","",TRIM(Score!G34&amp;" "&amp;IF(Score!H34="","[date]",TEXT(Score!H34,"yyyy-mm-dd"))))</f>
        <v/>
      </c>
      <c r="O34" s="4">
        <f>IF(Score!A34="","",Score!AD34&amp;"")</f>
        <v/>
      </c>
      <c r="P34" s="4">
        <f>IF(Score!A34="","",IF(Score!AE34="","Pending review",Score!AE34))</f>
        <v/>
      </c>
      <c r="Q34" s="5">
        <f>IF(Score!A34="","",IF(OR(Score!AE34="Approved",Score!AE34="Approved with limits"),IF(Score!AG34="","",Score!AG34),""))</f>
        <v/>
      </c>
      <c r="R34" s="5">
        <f>IF(OR(Score!A34="",Score!H34=""),"",Score!H34)</f>
        <v/>
      </c>
      <c r="S34" s="5">
        <f>IF(OR(Score!A34="",R34=""),"",R34+Settings!$B$5)</f>
        <v/>
      </c>
      <c r="T34" s="4">
        <f>IF(Score!A34="","","Vetting score "&amp;Score!V34&amp;"/24; recommendation: "&amp;Score!Y34&amp;IF(Score!S34="No","; Q10 No: no protected health information","")&amp;IF(Score!AH34="","","; "&amp;Score!AH34))</f>
        <v/>
      </c>
    </row>
    <row r="35">
      <c r="A35" s="4">
        <f>IF(Score!A35="","",Score!A35)</f>
        <v/>
      </c>
      <c r="B35" s="4">
        <f>IF(Score!A35="","",Score!B35&amp;"")</f>
        <v/>
      </c>
      <c r="C35" s="4">
        <f>IF(Score!A35="","",Score!C35&amp;"")</f>
        <v/>
      </c>
      <c r="D35" s="4">
        <f>IF(Score!A35="","",IF(Score!M35="Yes","Company-managed",""))</f>
        <v/>
      </c>
      <c r="E35" s="4">
        <f>IF(Score!A35="","",IF(Score!N35="Yes","Yes",IF(OR(Score!N35="No",Score!N35="Partly"),"No","Unknown")))</f>
        <v/>
      </c>
      <c r="F35" s="4">
        <f>IF(Score!A35="","",Score!E35&amp;"")</f>
        <v/>
      </c>
      <c r="G35" s="4">
        <f>IF(Score!A35="","",IF(OR(Score!AE35="Not approved",Score!AE35="Retired"),"",IF(Score!AE35="Approved with limits",IF(OR(Score!F35="Public",Score!Z35="Public"),"Public","Internal"),IF(OR(Score!Z35="Public",Score!Z35="Internal",Score!Z35="Confidential",Score!Z35="Restricted"),Score!Z35,""))))</f>
        <v/>
      </c>
      <c r="H35" s="4">
        <f>IF(Score!A35="","",IF(Score!J35="Yes","No",IF(Score!J35="No","Yes","Unknown")))</f>
        <v/>
      </c>
      <c r="I35" s="4">
        <f>IF(Score!A35="","",IF(Score!J35="Yes","Yes","Unknown"))</f>
        <v/>
      </c>
      <c r="J35" s="4">
        <f>IF(Score!A35="","",Score!AA35&amp;"")</f>
        <v/>
      </c>
      <c r="K35" s="4">
        <f>IF(Score!A35="","",Score!AB35&amp;"")</f>
        <v/>
      </c>
      <c r="L35" s="4">
        <f>IF(Score!A35="","","[Decide]")</f>
        <v/>
      </c>
      <c r="M35" s="4">
        <f>IF(Score!A35="","",Score!AC35&amp;"")</f>
        <v/>
      </c>
      <c r="N35" s="4">
        <f>IF(Score!A35="","",TRIM(Score!G35&amp;" "&amp;IF(Score!H35="","[date]",TEXT(Score!H35,"yyyy-mm-dd"))))</f>
        <v/>
      </c>
      <c r="O35" s="4">
        <f>IF(Score!A35="","",Score!AD35&amp;"")</f>
        <v/>
      </c>
      <c r="P35" s="4">
        <f>IF(Score!A35="","",IF(Score!AE35="","Pending review",Score!AE35))</f>
        <v/>
      </c>
      <c r="Q35" s="5">
        <f>IF(Score!A35="","",IF(OR(Score!AE35="Approved",Score!AE35="Approved with limits"),IF(Score!AG35="","",Score!AG35),""))</f>
        <v/>
      </c>
      <c r="R35" s="5">
        <f>IF(OR(Score!A35="",Score!H35=""),"",Score!H35)</f>
        <v/>
      </c>
      <c r="S35" s="5">
        <f>IF(OR(Score!A35="",R35=""),"",R35+Settings!$B$5)</f>
        <v/>
      </c>
      <c r="T35" s="4">
        <f>IF(Score!A35="","","Vetting score "&amp;Score!V35&amp;"/24; recommendation: "&amp;Score!Y35&amp;IF(Score!S35="No","; Q10 No: no protected health information","")&amp;IF(Score!AH35="","","; "&amp;Score!AH35))</f>
        <v/>
      </c>
    </row>
    <row r="36">
      <c r="A36" s="4">
        <f>IF(Score!A36="","",Score!A36)</f>
        <v/>
      </c>
      <c r="B36" s="4">
        <f>IF(Score!A36="","",Score!B36&amp;"")</f>
        <v/>
      </c>
      <c r="C36" s="4">
        <f>IF(Score!A36="","",Score!C36&amp;"")</f>
        <v/>
      </c>
      <c r="D36" s="4">
        <f>IF(Score!A36="","",IF(Score!M36="Yes","Company-managed",""))</f>
        <v/>
      </c>
      <c r="E36" s="4">
        <f>IF(Score!A36="","",IF(Score!N36="Yes","Yes",IF(OR(Score!N36="No",Score!N36="Partly"),"No","Unknown")))</f>
        <v/>
      </c>
      <c r="F36" s="4">
        <f>IF(Score!A36="","",Score!E36&amp;"")</f>
        <v/>
      </c>
      <c r="G36" s="4">
        <f>IF(Score!A36="","",IF(OR(Score!AE36="Not approved",Score!AE36="Retired"),"",IF(Score!AE36="Approved with limits",IF(OR(Score!F36="Public",Score!Z36="Public"),"Public","Internal"),IF(OR(Score!Z36="Public",Score!Z36="Internal",Score!Z36="Confidential",Score!Z36="Restricted"),Score!Z36,""))))</f>
        <v/>
      </c>
      <c r="H36" s="4">
        <f>IF(Score!A36="","",IF(Score!J36="Yes","No",IF(Score!J36="No","Yes","Unknown")))</f>
        <v/>
      </c>
      <c r="I36" s="4">
        <f>IF(Score!A36="","",IF(Score!J36="Yes","Yes","Unknown"))</f>
        <v/>
      </c>
      <c r="J36" s="4">
        <f>IF(Score!A36="","",Score!AA36&amp;"")</f>
        <v/>
      </c>
      <c r="K36" s="4">
        <f>IF(Score!A36="","",Score!AB36&amp;"")</f>
        <v/>
      </c>
      <c r="L36" s="4">
        <f>IF(Score!A36="","","[Decide]")</f>
        <v/>
      </c>
      <c r="M36" s="4">
        <f>IF(Score!A36="","",Score!AC36&amp;"")</f>
        <v/>
      </c>
      <c r="N36" s="4">
        <f>IF(Score!A36="","",TRIM(Score!G36&amp;" "&amp;IF(Score!H36="","[date]",TEXT(Score!H36,"yyyy-mm-dd"))))</f>
        <v/>
      </c>
      <c r="O36" s="4">
        <f>IF(Score!A36="","",Score!AD36&amp;"")</f>
        <v/>
      </c>
      <c r="P36" s="4">
        <f>IF(Score!A36="","",IF(Score!AE36="","Pending review",Score!AE36))</f>
        <v/>
      </c>
      <c r="Q36" s="5">
        <f>IF(Score!A36="","",IF(OR(Score!AE36="Approved",Score!AE36="Approved with limits"),IF(Score!AG36="","",Score!AG36),""))</f>
        <v/>
      </c>
      <c r="R36" s="5">
        <f>IF(OR(Score!A36="",Score!H36=""),"",Score!H36)</f>
        <v/>
      </c>
      <c r="S36" s="5">
        <f>IF(OR(Score!A36="",R36=""),"",R36+Settings!$B$5)</f>
        <v/>
      </c>
      <c r="T36" s="4">
        <f>IF(Score!A36="","","Vetting score "&amp;Score!V36&amp;"/24; recommendation: "&amp;Score!Y36&amp;IF(Score!S36="No","; Q10 No: no protected health information","")&amp;IF(Score!AH36="","","; "&amp;Score!AH36))</f>
        <v/>
      </c>
    </row>
    <row r="37">
      <c r="A37" s="4">
        <f>IF(Score!A37="","",Score!A37)</f>
        <v/>
      </c>
      <c r="B37" s="4">
        <f>IF(Score!A37="","",Score!B37&amp;"")</f>
        <v/>
      </c>
      <c r="C37" s="4">
        <f>IF(Score!A37="","",Score!C37&amp;"")</f>
        <v/>
      </c>
      <c r="D37" s="4">
        <f>IF(Score!A37="","",IF(Score!M37="Yes","Company-managed",""))</f>
        <v/>
      </c>
      <c r="E37" s="4">
        <f>IF(Score!A37="","",IF(Score!N37="Yes","Yes",IF(OR(Score!N37="No",Score!N37="Partly"),"No","Unknown")))</f>
        <v/>
      </c>
      <c r="F37" s="4">
        <f>IF(Score!A37="","",Score!E37&amp;"")</f>
        <v/>
      </c>
      <c r="G37" s="4">
        <f>IF(Score!A37="","",IF(OR(Score!AE37="Not approved",Score!AE37="Retired"),"",IF(Score!AE37="Approved with limits",IF(OR(Score!F37="Public",Score!Z37="Public"),"Public","Internal"),IF(OR(Score!Z37="Public",Score!Z37="Internal",Score!Z37="Confidential",Score!Z37="Restricted"),Score!Z37,""))))</f>
        <v/>
      </c>
      <c r="H37" s="4">
        <f>IF(Score!A37="","",IF(Score!J37="Yes","No",IF(Score!J37="No","Yes","Unknown")))</f>
        <v/>
      </c>
      <c r="I37" s="4">
        <f>IF(Score!A37="","",IF(Score!J37="Yes","Yes","Unknown"))</f>
        <v/>
      </c>
      <c r="J37" s="4">
        <f>IF(Score!A37="","",Score!AA37&amp;"")</f>
        <v/>
      </c>
      <c r="K37" s="4">
        <f>IF(Score!A37="","",Score!AB37&amp;"")</f>
        <v/>
      </c>
      <c r="L37" s="4">
        <f>IF(Score!A37="","","[Decide]")</f>
        <v/>
      </c>
      <c r="M37" s="4">
        <f>IF(Score!A37="","",Score!AC37&amp;"")</f>
        <v/>
      </c>
      <c r="N37" s="4">
        <f>IF(Score!A37="","",TRIM(Score!G37&amp;" "&amp;IF(Score!H37="","[date]",TEXT(Score!H37,"yyyy-mm-dd"))))</f>
        <v/>
      </c>
      <c r="O37" s="4">
        <f>IF(Score!A37="","",Score!AD37&amp;"")</f>
        <v/>
      </c>
      <c r="P37" s="4">
        <f>IF(Score!A37="","",IF(Score!AE37="","Pending review",Score!AE37))</f>
        <v/>
      </c>
      <c r="Q37" s="5">
        <f>IF(Score!A37="","",IF(OR(Score!AE37="Approved",Score!AE37="Approved with limits"),IF(Score!AG37="","",Score!AG37),""))</f>
        <v/>
      </c>
      <c r="R37" s="5">
        <f>IF(OR(Score!A37="",Score!H37=""),"",Score!H37)</f>
        <v/>
      </c>
      <c r="S37" s="5">
        <f>IF(OR(Score!A37="",R37=""),"",R37+Settings!$B$5)</f>
        <v/>
      </c>
      <c r="T37" s="4">
        <f>IF(Score!A37="","","Vetting score "&amp;Score!V37&amp;"/24; recommendation: "&amp;Score!Y37&amp;IF(Score!S37="No","; Q10 No: no protected health information","")&amp;IF(Score!AH37="","","; "&amp;Score!AH37))</f>
        <v/>
      </c>
    </row>
    <row r="38">
      <c r="A38" s="4">
        <f>IF(Score!A38="","",Score!A38)</f>
        <v/>
      </c>
      <c r="B38" s="4">
        <f>IF(Score!A38="","",Score!B38&amp;"")</f>
        <v/>
      </c>
      <c r="C38" s="4">
        <f>IF(Score!A38="","",Score!C38&amp;"")</f>
        <v/>
      </c>
      <c r="D38" s="4">
        <f>IF(Score!A38="","",IF(Score!M38="Yes","Company-managed",""))</f>
        <v/>
      </c>
      <c r="E38" s="4">
        <f>IF(Score!A38="","",IF(Score!N38="Yes","Yes",IF(OR(Score!N38="No",Score!N38="Partly"),"No","Unknown")))</f>
        <v/>
      </c>
      <c r="F38" s="4">
        <f>IF(Score!A38="","",Score!E38&amp;"")</f>
        <v/>
      </c>
      <c r="G38" s="4">
        <f>IF(Score!A38="","",IF(OR(Score!AE38="Not approved",Score!AE38="Retired"),"",IF(Score!AE38="Approved with limits",IF(OR(Score!F38="Public",Score!Z38="Public"),"Public","Internal"),IF(OR(Score!Z38="Public",Score!Z38="Internal",Score!Z38="Confidential",Score!Z38="Restricted"),Score!Z38,""))))</f>
        <v/>
      </c>
      <c r="H38" s="4">
        <f>IF(Score!A38="","",IF(Score!J38="Yes","No",IF(Score!J38="No","Yes","Unknown")))</f>
        <v/>
      </c>
      <c r="I38" s="4">
        <f>IF(Score!A38="","",IF(Score!J38="Yes","Yes","Unknown"))</f>
        <v/>
      </c>
      <c r="J38" s="4">
        <f>IF(Score!A38="","",Score!AA38&amp;"")</f>
        <v/>
      </c>
      <c r="K38" s="4">
        <f>IF(Score!A38="","",Score!AB38&amp;"")</f>
        <v/>
      </c>
      <c r="L38" s="4">
        <f>IF(Score!A38="","","[Decide]")</f>
        <v/>
      </c>
      <c r="M38" s="4">
        <f>IF(Score!A38="","",Score!AC38&amp;"")</f>
        <v/>
      </c>
      <c r="N38" s="4">
        <f>IF(Score!A38="","",TRIM(Score!G38&amp;" "&amp;IF(Score!H38="","[date]",TEXT(Score!H38,"yyyy-mm-dd"))))</f>
        <v/>
      </c>
      <c r="O38" s="4">
        <f>IF(Score!A38="","",Score!AD38&amp;"")</f>
        <v/>
      </c>
      <c r="P38" s="4">
        <f>IF(Score!A38="","",IF(Score!AE38="","Pending review",Score!AE38))</f>
        <v/>
      </c>
      <c r="Q38" s="5">
        <f>IF(Score!A38="","",IF(OR(Score!AE38="Approved",Score!AE38="Approved with limits"),IF(Score!AG38="","",Score!AG38),""))</f>
        <v/>
      </c>
      <c r="R38" s="5">
        <f>IF(OR(Score!A38="",Score!H38=""),"",Score!H38)</f>
        <v/>
      </c>
      <c r="S38" s="5">
        <f>IF(OR(Score!A38="",R38=""),"",R38+Settings!$B$5)</f>
        <v/>
      </c>
      <c r="T38" s="4">
        <f>IF(Score!A38="","","Vetting score "&amp;Score!V38&amp;"/24; recommendation: "&amp;Score!Y38&amp;IF(Score!S38="No","; Q10 No: no protected health information","")&amp;IF(Score!AH38="","","; "&amp;Score!AH38))</f>
        <v/>
      </c>
    </row>
    <row r="39">
      <c r="A39" s="4">
        <f>IF(Score!A39="","",Score!A39)</f>
        <v/>
      </c>
      <c r="B39" s="4">
        <f>IF(Score!A39="","",Score!B39&amp;"")</f>
        <v/>
      </c>
      <c r="C39" s="4">
        <f>IF(Score!A39="","",Score!C39&amp;"")</f>
        <v/>
      </c>
      <c r="D39" s="4">
        <f>IF(Score!A39="","",IF(Score!M39="Yes","Company-managed",""))</f>
        <v/>
      </c>
      <c r="E39" s="4">
        <f>IF(Score!A39="","",IF(Score!N39="Yes","Yes",IF(OR(Score!N39="No",Score!N39="Partly"),"No","Unknown")))</f>
        <v/>
      </c>
      <c r="F39" s="4">
        <f>IF(Score!A39="","",Score!E39&amp;"")</f>
        <v/>
      </c>
      <c r="G39" s="4">
        <f>IF(Score!A39="","",IF(OR(Score!AE39="Not approved",Score!AE39="Retired"),"",IF(Score!AE39="Approved with limits",IF(OR(Score!F39="Public",Score!Z39="Public"),"Public","Internal"),IF(OR(Score!Z39="Public",Score!Z39="Internal",Score!Z39="Confidential",Score!Z39="Restricted"),Score!Z39,""))))</f>
        <v/>
      </c>
      <c r="H39" s="4">
        <f>IF(Score!A39="","",IF(Score!J39="Yes","No",IF(Score!J39="No","Yes","Unknown")))</f>
        <v/>
      </c>
      <c r="I39" s="4">
        <f>IF(Score!A39="","",IF(Score!J39="Yes","Yes","Unknown"))</f>
        <v/>
      </c>
      <c r="J39" s="4">
        <f>IF(Score!A39="","",Score!AA39&amp;"")</f>
        <v/>
      </c>
      <c r="K39" s="4">
        <f>IF(Score!A39="","",Score!AB39&amp;"")</f>
        <v/>
      </c>
      <c r="L39" s="4">
        <f>IF(Score!A39="","","[Decide]")</f>
        <v/>
      </c>
      <c r="M39" s="4">
        <f>IF(Score!A39="","",Score!AC39&amp;"")</f>
        <v/>
      </c>
      <c r="N39" s="4">
        <f>IF(Score!A39="","",TRIM(Score!G39&amp;" "&amp;IF(Score!H39="","[date]",TEXT(Score!H39,"yyyy-mm-dd"))))</f>
        <v/>
      </c>
      <c r="O39" s="4">
        <f>IF(Score!A39="","",Score!AD39&amp;"")</f>
        <v/>
      </c>
      <c r="P39" s="4">
        <f>IF(Score!A39="","",IF(Score!AE39="","Pending review",Score!AE39))</f>
        <v/>
      </c>
      <c r="Q39" s="5">
        <f>IF(Score!A39="","",IF(OR(Score!AE39="Approved",Score!AE39="Approved with limits"),IF(Score!AG39="","",Score!AG39),""))</f>
        <v/>
      </c>
      <c r="R39" s="5">
        <f>IF(OR(Score!A39="",Score!H39=""),"",Score!H39)</f>
        <v/>
      </c>
      <c r="S39" s="5">
        <f>IF(OR(Score!A39="",R39=""),"",R39+Settings!$B$5)</f>
        <v/>
      </c>
      <c r="T39" s="4">
        <f>IF(Score!A39="","","Vetting score "&amp;Score!V39&amp;"/24; recommendation: "&amp;Score!Y39&amp;IF(Score!S39="No","; Q10 No: no protected health information","")&amp;IF(Score!AH39="","","; "&amp;Score!AH39))</f>
        <v/>
      </c>
    </row>
    <row r="40">
      <c r="A40" s="4">
        <f>IF(Score!A40="","",Score!A40)</f>
        <v/>
      </c>
      <c r="B40" s="4">
        <f>IF(Score!A40="","",Score!B40&amp;"")</f>
        <v/>
      </c>
      <c r="C40" s="4">
        <f>IF(Score!A40="","",Score!C40&amp;"")</f>
        <v/>
      </c>
      <c r="D40" s="4">
        <f>IF(Score!A40="","",IF(Score!M40="Yes","Company-managed",""))</f>
        <v/>
      </c>
      <c r="E40" s="4">
        <f>IF(Score!A40="","",IF(Score!N40="Yes","Yes",IF(OR(Score!N40="No",Score!N40="Partly"),"No","Unknown")))</f>
        <v/>
      </c>
      <c r="F40" s="4">
        <f>IF(Score!A40="","",Score!E40&amp;"")</f>
        <v/>
      </c>
      <c r="G40" s="4">
        <f>IF(Score!A40="","",IF(OR(Score!AE40="Not approved",Score!AE40="Retired"),"",IF(Score!AE40="Approved with limits",IF(OR(Score!F40="Public",Score!Z40="Public"),"Public","Internal"),IF(OR(Score!Z40="Public",Score!Z40="Internal",Score!Z40="Confidential",Score!Z40="Restricted"),Score!Z40,""))))</f>
        <v/>
      </c>
      <c r="H40" s="4">
        <f>IF(Score!A40="","",IF(Score!J40="Yes","No",IF(Score!J40="No","Yes","Unknown")))</f>
        <v/>
      </c>
      <c r="I40" s="4">
        <f>IF(Score!A40="","",IF(Score!J40="Yes","Yes","Unknown"))</f>
        <v/>
      </c>
      <c r="J40" s="4">
        <f>IF(Score!A40="","",Score!AA40&amp;"")</f>
        <v/>
      </c>
      <c r="K40" s="4">
        <f>IF(Score!A40="","",Score!AB40&amp;"")</f>
        <v/>
      </c>
      <c r="L40" s="4">
        <f>IF(Score!A40="","","[Decide]")</f>
        <v/>
      </c>
      <c r="M40" s="4">
        <f>IF(Score!A40="","",Score!AC40&amp;"")</f>
        <v/>
      </c>
      <c r="N40" s="4">
        <f>IF(Score!A40="","",TRIM(Score!G40&amp;" "&amp;IF(Score!H40="","[date]",TEXT(Score!H40,"yyyy-mm-dd"))))</f>
        <v/>
      </c>
      <c r="O40" s="4">
        <f>IF(Score!A40="","",Score!AD40&amp;"")</f>
        <v/>
      </c>
      <c r="P40" s="4">
        <f>IF(Score!A40="","",IF(Score!AE40="","Pending review",Score!AE40))</f>
        <v/>
      </c>
      <c r="Q40" s="5">
        <f>IF(Score!A40="","",IF(OR(Score!AE40="Approved",Score!AE40="Approved with limits"),IF(Score!AG40="","",Score!AG40),""))</f>
        <v/>
      </c>
      <c r="R40" s="5">
        <f>IF(OR(Score!A40="",Score!H40=""),"",Score!H40)</f>
        <v/>
      </c>
      <c r="S40" s="5">
        <f>IF(OR(Score!A40="",R40=""),"",R40+Settings!$B$5)</f>
        <v/>
      </c>
      <c r="T40" s="4">
        <f>IF(Score!A40="","","Vetting score "&amp;Score!V40&amp;"/24; recommendation: "&amp;Score!Y40&amp;IF(Score!S40="No","; Q10 No: no protected health information","")&amp;IF(Score!AH40="","","; "&amp;Score!AH40))</f>
        <v/>
      </c>
    </row>
    <row r="41">
      <c r="A41" s="4">
        <f>IF(Score!A41="","",Score!A41)</f>
        <v/>
      </c>
      <c r="B41" s="4">
        <f>IF(Score!A41="","",Score!B41&amp;"")</f>
        <v/>
      </c>
      <c r="C41" s="4">
        <f>IF(Score!A41="","",Score!C41&amp;"")</f>
        <v/>
      </c>
      <c r="D41" s="4">
        <f>IF(Score!A41="","",IF(Score!M41="Yes","Company-managed",""))</f>
        <v/>
      </c>
      <c r="E41" s="4">
        <f>IF(Score!A41="","",IF(Score!N41="Yes","Yes",IF(OR(Score!N41="No",Score!N41="Partly"),"No","Unknown")))</f>
        <v/>
      </c>
      <c r="F41" s="4">
        <f>IF(Score!A41="","",Score!E41&amp;"")</f>
        <v/>
      </c>
      <c r="G41" s="4">
        <f>IF(Score!A41="","",IF(OR(Score!AE41="Not approved",Score!AE41="Retired"),"",IF(Score!AE41="Approved with limits",IF(OR(Score!F41="Public",Score!Z41="Public"),"Public","Internal"),IF(OR(Score!Z41="Public",Score!Z41="Internal",Score!Z41="Confidential",Score!Z41="Restricted"),Score!Z41,""))))</f>
        <v/>
      </c>
      <c r="H41" s="4">
        <f>IF(Score!A41="","",IF(Score!J41="Yes","No",IF(Score!J41="No","Yes","Unknown")))</f>
        <v/>
      </c>
      <c r="I41" s="4">
        <f>IF(Score!A41="","",IF(Score!J41="Yes","Yes","Unknown"))</f>
        <v/>
      </c>
      <c r="J41" s="4">
        <f>IF(Score!A41="","",Score!AA41&amp;"")</f>
        <v/>
      </c>
      <c r="K41" s="4">
        <f>IF(Score!A41="","",Score!AB41&amp;"")</f>
        <v/>
      </c>
      <c r="L41" s="4">
        <f>IF(Score!A41="","","[Decide]")</f>
        <v/>
      </c>
      <c r="M41" s="4">
        <f>IF(Score!A41="","",Score!AC41&amp;"")</f>
        <v/>
      </c>
      <c r="N41" s="4">
        <f>IF(Score!A41="","",TRIM(Score!G41&amp;" "&amp;IF(Score!H41="","[date]",TEXT(Score!H41,"yyyy-mm-dd"))))</f>
        <v/>
      </c>
      <c r="O41" s="4">
        <f>IF(Score!A41="","",Score!AD41&amp;"")</f>
        <v/>
      </c>
      <c r="P41" s="4">
        <f>IF(Score!A41="","",IF(Score!AE41="","Pending review",Score!AE41))</f>
        <v/>
      </c>
      <c r="Q41" s="5">
        <f>IF(Score!A41="","",IF(OR(Score!AE41="Approved",Score!AE41="Approved with limits"),IF(Score!AG41="","",Score!AG41),""))</f>
        <v/>
      </c>
      <c r="R41" s="5">
        <f>IF(OR(Score!A41="",Score!H41=""),"",Score!H41)</f>
        <v/>
      </c>
      <c r="S41" s="5">
        <f>IF(OR(Score!A41="",R41=""),"",R41+Settings!$B$5)</f>
        <v/>
      </c>
      <c r="T41" s="4">
        <f>IF(Score!A41="","","Vetting score "&amp;Score!V41&amp;"/24; recommendation: "&amp;Score!Y41&amp;IF(Score!S41="No","; Q10 No: no protected health information","")&amp;IF(Score!AH41="","","; "&amp;Score!AH41))</f>
        <v/>
      </c>
    </row>
    <row r="42">
      <c r="A42" s="4">
        <f>IF(Score!A42="","",Score!A42)</f>
        <v/>
      </c>
      <c r="B42" s="4">
        <f>IF(Score!A42="","",Score!B42&amp;"")</f>
        <v/>
      </c>
      <c r="C42" s="4">
        <f>IF(Score!A42="","",Score!C42&amp;"")</f>
        <v/>
      </c>
      <c r="D42" s="4">
        <f>IF(Score!A42="","",IF(Score!M42="Yes","Company-managed",""))</f>
        <v/>
      </c>
      <c r="E42" s="4">
        <f>IF(Score!A42="","",IF(Score!N42="Yes","Yes",IF(OR(Score!N42="No",Score!N42="Partly"),"No","Unknown")))</f>
        <v/>
      </c>
      <c r="F42" s="4">
        <f>IF(Score!A42="","",Score!E42&amp;"")</f>
        <v/>
      </c>
      <c r="G42" s="4">
        <f>IF(Score!A42="","",IF(OR(Score!AE42="Not approved",Score!AE42="Retired"),"",IF(Score!AE42="Approved with limits",IF(OR(Score!F42="Public",Score!Z42="Public"),"Public","Internal"),IF(OR(Score!Z42="Public",Score!Z42="Internal",Score!Z42="Confidential",Score!Z42="Restricted"),Score!Z42,""))))</f>
        <v/>
      </c>
      <c r="H42" s="4">
        <f>IF(Score!A42="","",IF(Score!J42="Yes","No",IF(Score!J42="No","Yes","Unknown")))</f>
        <v/>
      </c>
      <c r="I42" s="4">
        <f>IF(Score!A42="","",IF(Score!J42="Yes","Yes","Unknown"))</f>
        <v/>
      </c>
      <c r="J42" s="4">
        <f>IF(Score!A42="","",Score!AA42&amp;"")</f>
        <v/>
      </c>
      <c r="K42" s="4">
        <f>IF(Score!A42="","",Score!AB42&amp;"")</f>
        <v/>
      </c>
      <c r="L42" s="4">
        <f>IF(Score!A42="","","[Decide]")</f>
        <v/>
      </c>
      <c r="M42" s="4">
        <f>IF(Score!A42="","",Score!AC42&amp;"")</f>
        <v/>
      </c>
      <c r="N42" s="4">
        <f>IF(Score!A42="","",TRIM(Score!G42&amp;" "&amp;IF(Score!H42="","[date]",TEXT(Score!H42,"yyyy-mm-dd"))))</f>
        <v/>
      </c>
      <c r="O42" s="4">
        <f>IF(Score!A42="","",Score!AD42&amp;"")</f>
        <v/>
      </c>
      <c r="P42" s="4">
        <f>IF(Score!A42="","",IF(Score!AE42="","Pending review",Score!AE42))</f>
        <v/>
      </c>
      <c r="Q42" s="5">
        <f>IF(Score!A42="","",IF(OR(Score!AE42="Approved",Score!AE42="Approved with limits"),IF(Score!AG42="","",Score!AG42),""))</f>
        <v/>
      </c>
      <c r="R42" s="5">
        <f>IF(OR(Score!A42="",Score!H42=""),"",Score!H42)</f>
        <v/>
      </c>
      <c r="S42" s="5">
        <f>IF(OR(Score!A42="",R42=""),"",R42+Settings!$B$5)</f>
        <v/>
      </c>
      <c r="T42" s="4">
        <f>IF(Score!A42="","","Vetting score "&amp;Score!V42&amp;"/24; recommendation: "&amp;Score!Y42&amp;IF(Score!S42="No","; Q10 No: no protected health information","")&amp;IF(Score!AH42="","","; "&amp;Score!AH42))</f>
        <v/>
      </c>
    </row>
    <row r="43">
      <c r="A43" s="4">
        <f>IF(Score!A43="","",Score!A43)</f>
        <v/>
      </c>
      <c r="B43" s="4">
        <f>IF(Score!A43="","",Score!B43&amp;"")</f>
        <v/>
      </c>
      <c r="C43" s="4">
        <f>IF(Score!A43="","",Score!C43&amp;"")</f>
        <v/>
      </c>
      <c r="D43" s="4">
        <f>IF(Score!A43="","",IF(Score!M43="Yes","Company-managed",""))</f>
        <v/>
      </c>
      <c r="E43" s="4">
        <f>IF(Score!A43="","",IF(Score!N43="Yes","Yes",IF(OR(Score!N43="No",Score!N43="Partly"),"No","Unknown")))</f>
        <v/>
      </c>
      <c r="F43" s="4">
        <f>IF(Score!A43="","",Score!E43&amp;"")</f>
        <v/>
      </c>
      <c r="G43" s="4">
        <f>IF(Score!A43="","",IF(OR(Score!AE43="Not approved",Score!AE43="Retired"),"",IF(Score!AE43="Approved with limits",IF(OR(Score!F43="Public",Score!Z43="Public"),"Public","Internal"),IF(OR(Score!Z43="Public",Score!Z43="Internal",Score!Z43="Confidential",Score!Z43="Restricted"),Score!Z43,""))))</f>
        <v/>
      </c>
      <c r="H43" s="4">
        <f>IF(Score!A43="","",IF(Score!J43="Yes","No",IF(Score!J43="No","Yes","Unknown")))</f>
        <v/>
      </c>
      <c r="I43" s="4">
        <f>IF(Score!A43="","",IF(Score!J43="Yes","Yes","Unknown"))</f>
        <v/>
      </c>
      <c r="J43" s="4">
        <f>IF(Score!A43="","",Score!AA43&amp;"")</f>
        <v/>
      </c>
      <c r="K43" s="4">
        <f>IF(Score!A43="","",Score!AB43&amp;"")</f>
        <v/>
      </c>
      <c r="L43" s="4">
        <f>IF(Score!A43="","","[Decide]")</f>
        <v/>
      </c>
      <c r="M43" s="4">
        <f>IF(Score!A43="","",Score!AC43&amp;"")</f>
        <v/>
      </c>
      <c r="N43" s="4">
        <f>IF(Score!A43="","",TRIM(Score!G43&amp;" "&amp;IF(Score!H43="","[date]",TEXT(Score!H43,"yyyy-mm-dd"))))</f>
        <v/>
      </c>
      <c r="O43" s="4">
        <f>IF(Score!A43="","",Score!AD43&amp;"")</f>
        <v/>
      </c>
      <c r="P43" s="4">
        <f>IF(Score!A43="","",IF(Score!AE43="","Pending review",Score!AE43))</f>
        <v/>
      </c>
      <c r="Q43" s="5">
        <f>IF(Score!A43="","",IF(OR(Score!AE43="Approved",Score!AE43="Approved with limits"),IF(Score!AG43="","",Score!AG43),""))</f>
        <v/>
      </c>
      <c r="R43" s="5">
        <f>IF(OR(Score!A43="",Score!H43=""),"",Score!H43)</f>
        <v/>
      </c>
      <c r="S43" s="5">
        <f>IF(OR(Score!A43="",R43=""),"",R43+Settings!$B$5)</f>
        <v/>
      </c>
      <c r="T43" s="4">
        <f>IF(Score!A43="","","Vetting score "&amp;Score!V43&amp;"/24; recommendation: "&amp;Score!Y43&amp;IF(Score!S43="No","; Q10 No: no protected health information","")&amp;IF(Score!AH43="","","; "&amp;Score!AH43))</f>
        <v/>
      </c>
    </row>
    <row r="44">
      <c r="A44" s="4">
        <f>IF(Score!A44="","",Score!A44)</f>
        <v/>
      </c>
      <c r="B44" s="4">
        <f>IF(Score!A44="","",Score!B44&amp;"")</f>
        <v/>
      </c>
      <c r="C44" s="4">
        <f>IF(Score!A44="","",Score!C44&amp;"")</f>
        <v/>
      </c>
      <c r="D44" s="4">
        <f>IF(Score!A44="","",IF(Score!M44="Yes","Company-managed",""))</f>
        <v/>
      </c>
      <c r="E44" s="4">
        <f>IF(Score!A44="","",IF(Score!N44="Yes","Yes",IF(OR(Score!N44="No",Score!N44="Partly"),"No","Unknown")))</f>
        <v/>
      </c>
      <c r="F44" s="4">
        <f>IF(Score!A44="","",Score!E44&amp;"")</f>
        <v/>
      </c>
      <c r="G44" s="4">
        <f>IF(Score!A44="","",IF(OR(Score!AE44="Not approved",Score!AE44="Retired"),"",IF(Score!AE44="Approved with limits",IF(OR(Score!F44="Public",Score!Z44="Public"),"Public","Internal"),IF(OR(Score!Z44="Public",Score!Z44="Internal",Score!Z44="Confidential",Score!Z44="Restricted"),Score!Z44,""))))</f>
        <v/>
      </c>
      <c r="H44" s="4">
        <f>IF(Score!A44="","",IF(Score!J44="Yes","No",IF(Score!J44="No","Yes","Unknown")))</f>
        <v/>
      </c>
      <c r="I44" s="4">
        <f>IF(Score!A44="","",IF(Score!J44="Yes","Yes","Unknown"))</f>
        <v/>
      </c>
      <c r="J44" s="4">
        <f>IF(Score!A44="","",Score!AA44&amp;"")</f>
        <v/>
      </c>
      <c r="K44" s="4">
        <f>IF(Score!A44="","",Score!AB44&amp;"")</f>
        <v/>
      </c>
      <c r="L44" s="4">
        <f>IF(Score!A44="","","[Decide]")</f>
        <v/>
      </c>
      <c r="M44" s="4">
        <f>IF(Score!A44="","",Score!AC44&amp;"")</f>
        <v/>
      </c>
      <c r="N44" s="4">
        <f>IF(Score!A44="","",TRIM(Score!G44&amp;" "&amp;IF(Score!H44="","[date]",TEXT(Score!H44,"yyyy-mm-dd"))))</f>
        <v/>
      </c>
      <c r="O44" s="4">
        <f>IF(Score!A44="","",Score!AD44&amp;"")</f>
        <v/>
      </c>
      <c r="P44" s="4">
        <f>IF(Score!A44="","",IF(Score!AE44="","Pending review",Score!AE44))</f>
        <v/>
      </c>
      <c r="Q44" s="5">
        <f>IF(Score!A44="","",IF(OR(Score!AE44="Approved",Score!AE44="Approved with limits"),IF(Score!AG44="","",Score!AG44),""))</f>
        <v/>
      </c>
      <c r="R44" s="5">
        <f>IF(OR(Score!A44="",Score!H44=""),"",Score!H44)</f>
        <v/>
      </c>
      <c r="S44" s="5">
        <f>IF(OR(Score!A44="",R44=""),"",R44+Settings!$B$5)</f>
        <v/>
      </c>
      <c r="T44" s="4">
        <f>IF(Score!A44="","","Vetting score "&amp;Score!V44&amp;"/24; recommendation: "&amp;Score!Y44&amp;IF(Score!S44="No","; Q10 No: no protected health information","")&amp;IF(Score!AH44="","","; "&amp;Score!AH44))</f>
        <v/>
      </c>
    </row>
    <row r="45">
      <c r="A45" s="4">
        <f>IF(Score!A45="","",Score!A45)</f>
        <v/>
      </c>
      <c r="B45" s="4">
        <f>IF(Score!A45="","",Score!B45&amp;"")</f>
        <v/>
      </c>
      <c r="C45" s="4">
        <f>IF(Score!A45="","",Score!C45&amp;"")</f>
        <v/>
      </c>
      <c r="D45" s="4">
        <f>IF(Score!A45="","",IF(Score!M45="Yes","Company-managed",""))</f>
        <v/>
      </c>
      <c r="E45" s="4">
        <f>IF(Score!A45="","",IF(Score!N45="Yes","Yes",IF(OR(Score!N45="No",Score!N45="Partly"),"No","Unknown")))</f>
        <v/>
      </c>
      <c r="F45" s="4">
        <f>IF(Score!A45="","",Score!E45&amp;"")</f>
        <v/>
      </c>
      <c r="G45" s="4">
        <f>IF(Score!A45="","",IF(OR(Score!AE45="Not approved",Score!AE45="Retired"),"",IF(Score!AE45="Approved with limits",IF(OR(Score!F45="Public",Score!Z45="Public"),"Public","Internal"),IF(OR(Score!Z45="Public",Score!Z45="Internal",Score!Z45="Confidential",Score!Z45="Restricted"),Score!Z45,""))))</f>
        <v/>
      </c>
      <c r="H45" s="4">
        <f>IF(Score!A45="","",IF(Score!J45="Yes","No",IF(Score!J45="No","Yes","Unknown")))</f>
        <v/>
      </c>
      <c r="I45" s="4">
        <f>IF(Score!A45="","",IF(Score!J45="Yes","Yes","Unknown"))</f>
        <v/>
      </c>
      <c r="J45" s="4">
        <f>IF(Score!A45="","",Score!AA45&amp;"")</f>
        <v/>
      </c>
      <c r="K45" s="4">
        <f>IF(Score!A45="","",Score!AB45&amp;"")</f>
        <v/>
      </c>
      <c r="L45" s="4">
        <f>IF(Score!A45="","","[Decide]")</f>
        <v/>
      </c>
      <c r="M45" s="4">
        <f>IF(Score!A45="","",Score!AC45&amp;"")</f>
        <v/>
      </c>
      <c r="N45" s="4">
        <f>IF(Score!A45="","",TRIM(Score!G45&amp;" "&amp;IF(Score!H45="","[date]",TEXT(Score!H45,"yyyy-mm-dd"))))</f>
        <v/>
      </c>
      <c r="O45" s="4">
        <f>IF(Score!A45="","",Score!AD45&amp;"")</f>
        <v/>
      </c>
      <c r="P45" s="4">
        <f>IF(Score!A45="","",IF(Score!AE45="","Pending review",Score!AE45))</f>
        <v/>
      </c>
      <c r="Q45" s="5">
        <f>IF(Score!A45="","",IF(OR(Score!AE45="Approved",Score!AE45="Approved with limits"),IF(Score!AG45="","",Score!AG45),""))</f>
        <v/>
      </c>
      <c r="R45" s="5">
        <f>IF(OR(Score!A45="",Score!H45=""),"",Score!H45)</f>
        <v/>
      </c>
      <c r="S45" s="5">
        <f>IF(OR(Score!A45="",R45=""),"",R45+Settings!$B$5)</f>
        <v/>
      </c>
      <c r="T45" s="4">
        <f>IF(Score!A45="","","Vetting score "&amp;Score!V45&amp;"/24; recommendation: "&amp;Score!Y45&amp;IF(Score!S45="No","; Q10 No: no protected health information","")&amp;IF(Score!AH45="","","; "&amp;Score!AH45))</f>
        <v/>
      </c>
    </row>
    <row r="46">
      <c r="A46" s="4">
        <f>IF(Score!A46="","",Score!A46)</f>
        <v/>
      </c>
      <c r="B46" s="4">
        <f>IF(Score!A46="","",Score!B46&amp;"")</f>
        <v/>
      </c>
      <c r="C46" s="4">
        <f>IF(Score!A46="","",Score!C46&amp;"")</f>
        <v/>
      </c>
      <c r="D46" s="4">
        <f>IF(Score!A46="","",IF(Score!M46="Yes","Company-managed",""))</f>
        <v/>
      </c>
      <c r="E46" s="4">
        <f>IF(Score!A46="","",IF(Score!N46="Yes","Yes",IF(OR(Score!N46="No",Score!N46="Partly"),"No","Unknown")))</f>
        <v/>
      </c>
      <c r="F46" s="4">
        <f>IF(Score!A46="","",Score!E46&amp;"")</f>
        <v/>
      </c>
      <c r="G46" s="4">
        <f>IF(Score!A46="","",IF(OR(Score!AE46="Not approved",Score!AE46="Retired"),"",IF(Score!AE46="Approved with limits",IF(OR(Score!F46="Public",Score!Z46="Public"),"Public","Internal"),IF(OR(Score!Z46="Public",Score!Z46="Internal",Score!Z46="Confidential",Score!Z46="Restricted"),Score!Z46,""))))</f>
        <v/>
      </c>
      <c r="H46" s="4">
        <f>IF(Score!A46="","",IF(Score!J46="Yes","No",IF(Score!J46="No","Yes","Unknown")))</f>
        <v/>
      </c>
      <c r="I46" s="4">
        <f>IF(Score!A46="","",IF(Score!J46="Yes","Yes","Unknown"))</f>
        <v/>
      </c>
      <c r="J46" s="4">
        <f>IF(Score!A46="","",Score!AA46&amp;"")</f>
        <v/>
      </c>
      <c r="K46" s="4">
        <f>IF(Score!A46="","",Score!AB46&amp;"")</f>
        <v/>
      </c>
      <c r="L46" s="4">
        <f>IF(Score!A46="","","[Decide]")</f>
        <v/>
      </c>
      <c r="M46" s="4">
        <f>IF(Score!A46="","",Score!AC46&amp;"")</f>
        <v/>
      </c>
      <c r="N46" s="4">
        <f>IF(Score!A46="","",TRIM(Score!G46&amp;" "&amp;IF(Score!H46="","[date]",TEXT(Score!H46,"yyyy-mm-dd"))))</f>
        <v/>
      </c>
      <c r="O46" s="4">
        <f>IF(Score!A46="","",Score!AD46&amp;"")</f>
        <v/>
      </c>
      <c r="P46" s="4">
        <f>IF(Score!A46="","",IF(Score!AE46="","Pending review",Score!AE46))</f>
        <v/>
      </c>
      <c r="Q46" s="5">
        <f>IF(Score!A46="","",IF(OR(Score!AE46="Approved",Score!AE46="Approved with limits"),IF(Score!AG46="","",Score!AG46),""))</f>
        <v/>
      </c>
      <c r="R46" s="5">
        <f>IF(OR(Score!A46="",Score!H46=""),"",Score!H46)</f>
        <v/>
      </c>
      <c r="S46" s="5">
        <f>IF(OR(Score!A46="",R46=""),"",R46+Settings!$B$5)</f>
        <v/>
      </c>
      <c r="T46" s="4">
        <f>IF(Score!A46="","","Vetting score "&amp;Score!V46&amp;"/24; recommendation: "&amp;Score!Y46&amp;IF(Score!S46="No","; Q10 No: no protected health information","")&amp;IF(Score!AH46="","","; "&amp;Score!AH46))</f>
        <v/>
      </c>
    </row>
    <row r="47">
      <c r="A47" s="4">
        <f>IF(Score!A47="","",Score!A47)</f>
        <v/>
      </c>
      <c r="B47" s="4">
        <f>IF(Score!A47="","",Score!B47&amp;"")</f>
        <v/>
      </c>
      <c r="C47" s="4">
        <f>IF(Score!A47="","",Score!C47&amp;"")</f>
        <v/>
      </c>
      <c r="D47" s="4">
        <f>IF(Score!A47="","",IF(Score!M47="Yes","Company-managed",""))</f>
        <v/>
      </c>
      <c r="E47" s="4">
        <f>IF(Score!A47="","",IF(Score!N47="Yes","Yes",IF(OR(Score!N47="No",Score!N47="Partly"),"No","Unknown")))</f>
        <v/>
      </c>
      <c r="F47" s="4">
        <f>IF(Score!A47="","",Score!E47&amp;"")</f>
        <v/>
      </c>
      <c r="G47" s="4">
        <f>IF(Score!A47="","",IF(OR(Score!AE47="Not approved",Score!AE47="Retired"),"",IF(Score!AE47="Approved with limits",IF(OR(Score!F47="Public",Score!Z47="Public"),"Public","Internal"),IF(OR(Score!Z47="Public",Score!Z47="Internal",Score!Z47="Confidential",Score!Z47="Restricted"),Score!Z47,""))))</f>
        <v/>
      </c>
      <c r="H47" s="4">
        <f>IF(Score!A47="","",IF(Score!J47="Yes","No",IF(Score!J47="No","Yes","Unknown")))</f>
        <v/>
      </c>
      <c r="I47" s="4">
        <f>IF(Score!A47="","",IF(Score!J47="Yes","Yes","Unknown"))</f>
        <v/>
      </c>
      <c r="J47" s="4">
        <f>IF(Score!A47="","",Score!AA47&amp;"")</f>
        <v/>
      </c>
      <c r="K47" s="4">
        <f>IF(Score!A47="","",Score!AB47&amp;"")</f>
        <v/>
      </c>
      <c r="L47" s="4">
        <f>IF(Score!A47="","","[Decide]")</f>
        <v/>
      </c>
      <c r="M47" s="4">
        <f>IF(Score!A47="","",Score!AC47&amp;"")</f>
        <v/>
      </c>
      <c r="N47" s="4">
        <f>IF(Score!A47="","",TRIM(Score!G47&amp;" "&amp;IF(Score!H47="","[date]",TEXT(Score!H47,"yyyy-mm-dd"))))</f>
        <v/>
      </c>
      <c r="O47" s="4">
        <f>IF(Score!A47="","",Score!AD47&amp;"")</f>
        <v/>
      </c>
      <c r="P47" s="4">
        <f>IF(Score!A47="","",IF(Score!AE47="","Pending review",Score!AE47))</f>
        <v/>
      </c>
      <c r="Q47" s="5">
        <f>IF(Score!A47="","",IF(OR(Score!AE47="Approved",Score!AE47="Approved with limits"),IF(Score!AG47="","",Score!AG47),""))</f>
        <v/>
      </c>
      <c r="R47" s="5">
        <f>IF(OR(Score!A47="",Score!H47=""),"",Score!H47)</f>
        <v/>
      </c>
      <c r="S47" s="5">
        <f>IF(OR(Score!A47="",R47=""),"",R47+Settings!$B$5)</f>
        <v/>
      </c>
      <c r="T47" s="4">
        <f>IF(Score!A47="","","Vetting score "&amp;Score!V47&amp;"/24; recommendation: "&amp;Score!Y47&amp;IF(Score!S47="No","; Q10 No: no protected health information","")&amp;IF(Score!AH47="","","; "&amp;Score!AH47))</f>
        <v/>
      </c>
    </row>
    <row r="48">
      <c r="A48" s="4">
        <f>IF(Score!A48="","",Score!A48)</f>
        <v/>
      </c>
      <c r="B48" s="4">
        <f>IF(Score!A48="","",Score!B48&amp;"")</f>
        <v/>
      </c>
      <c r="C48" s="4">
        <f>IF(Score!A48="","",Score!C48&amp;"")</f>
        <v/>
      </c>
      <c r="D48" s="4">
        <f>IF(Score!A48="","",IF(Score!M48="Yes","Company-managed",""))</f>
        <v/>
      </c>
      <c r="E48" s="4">
        <f>IF(Score!A48="","",IF(Score!N48="Yes","Yes",IF(OR(Score!N48="No",Score!N48="Partly"),"No","Unknown")))</f>
        <v/>
      </c>
      <c r="F48" s="4">
        <f>IF(Score!A48="","",Score!E48&amp;"")</f>
        <v/>
      </c>
      <c r="G48" s="4">
        <f>IF(Score!A48="","",IF(OR(Score!AE48="Not approved",Score!AE48="Retired"),"",IF(Score!AE48="Approved with limits",IF(OR(Score!F48="Public",Score!Z48="Public"),"Public","Internal"),IF(OR(Score!Z48="Public",Score!Z48="Internal",Score!Z48="Confidential",Score!Z48="Restricted"),Score!Z48,""))))</f>
        <v/>
      </c>
      <c r="H48" s="4">
        <f>IF(Score!A48="","",IF(Score!J48="Yes","No",IF(Score!J48="No","Yes","Unknown")))</f>
        <v/>
      </c>
      <c r="I48" s="4">
        <f>IF(Score!A48="","",IF(Score!J48="Yes","Yes","Unknown"))</f>
        <v/>
      </c>
      <c r="J48" s="4">
        <f>IF(Score!A48="","",Score!AA48&amp;"")</f>
        <v/>
      </c>
      <c r="K48" s="4">
        <f>IF(Score!A48="","",Score!AB48&amp;"")</f>
        <v/>
      </c>
      <c r="L48" s="4">
        <f>IF(Score!A48="","","[Decide]")</f>
        <v/>
      </c>
      <c r="M48" s="4">
        <f>IF(Score!A48="","",Score!AC48&amp;"")</f>
        <v/>
      </c>
      <c r="N48" s="4">
        <f>IF(Score!A48="","",TRIM(Score!G48&amp;" "&amp;IF(Score!H48="","[date]",TEXT(Score!H48,"yyyy-mm-dd"))))</f>
        <v/>
      </c>
      <c r="O48" s="4">
        <f>IF(Score!A48="","",Score!AD48&amp;"")</f>
        <v/>
      </c>
      <c r="P48" s="4">
        <f>IF(Score!A48="","",IF(Score!AE48="","Pending review",Score!AE48))</f>
        <v/>
      </c>
      <c r="Q48" s="5">
        <f>IF(Score!A48="","",IF(OR(Score!AE48="Approved",Score!AE48="Approved with limits"),IF(Score!AG48="","",Score!AG48),""))</f>
        <v/>
      </c>
      <c r="R48" s="5">
        <f>IF(OR(Score!A48="",Score!H48=""),"",Score!H48)</f>
        <v/>
      </c>
      <c r="S48" s="5">
        <f>IF(OR(Score!A48="",R48=""),"",R48+Settings!$B$5)</f>
        <v/>
      </c>
      <c r="T48" s="4">
        <f>IF(Score!A48="","","Vetting score "&amp;Score!V48&amp;"/24; recommendation: "&amp;Score!Y48&amp;IF(Score!S48="No","; Q10 No: no protected health information","")&amp;IF(Score!AH48="","","; "&amp;Score!AH48))</f>
        <v/>
      </c>
    </row>
    <row r="49">
      <c r="A49" s="4">
        <f>IF(Score!A49="","",Score!A49)</f>
        <v/>
      </c>
      <c r="B49" s="4">
        <f>IF(Score!A49="","",Score!B49&amp;"")</f>
        <v/>
      </c>
      <c r="C49" s="4">
        <f>IF(Score!A49="","",Score!C49&amp;"")</f>
        <v/>
      </c>
      <c r="D49" s="4">
        <f>IF(Score!A49="","",IF(Score!M49="Yes","Company-managed",""))</f>
        <v/>
      </c>
      <c r="E49" s="4">
        <f>IF(Score!A49="","",IF(Score!N49="Yes","Yes",IF(OR(Score!N49="No",Score!N49="Partly"),"No","Unknown")))</f>
        <v/>
      </c>
      <c r="F49" s="4">
        <f>IF(Score!A49="","",Score!E49&amp;"")</f>
        <v/>
      </c>
      <c r="G49" s="4">
        <f>IF(Score!A49="","",IF(OR(Score!AE49="Not approved",Score!AE49="Retired"),"",IF(Score!AE49="Approved with limits",IF(OR(Score!F49="Public",Score!Z49="Public"),"Public","Internal"),IF(OR(Score!Z49="Public",Score!Z49="Internal",Score!Z49="Confidential",Score!Z49="Restricted"),Score!Z49,""))))</f>
        <v/>
      </c>
      <c r="H49" s="4">
        <f>IF(Score!A49="","",IF(Score!J49="Yes","No",IF(Score!J49="No","Yes","Unknown")))</f>
        <v/>
      </c>
      <c r="I49" s="4">
        <f>IF(Score!A49="","",IF(Score!J49="Yes","Yes","Unknown"))</f>
        <v/>
      </c>
      <c r="J49" s="4">
        <f>IF(Score!A49="","",Score!AA49&amp;"")</f>
        <v/>
      </c>
      <c r="K49" s="4">
        <f>IF(Score!A49="","",Score!AB49&amp;"")</f>
        <v/>
      </c>
      <c r="L49" s="4">
        <f>IF(Score!A49="","","[Decide]")</f>
        <v/>
      </c>
      <c r="M49" s="4">
        <f>IF(Score!A49="","",Score!AC49&amp;"")</f>
        <v/>
      </c>
      <c r="N49" s="4">
        <f>IF(Score!A49="","",TRIM(Score!G49&amp;" "&amp;IF(Score!H49="","[date]",TEXT(Score!H49,"yyyy-mm-dd"))))</f>
        <v/>
      </c>
      <c r="O49" s="4">
        <f>IF(Score!A49="","",Score!AD49&amp;"")</f>
        <v/>
      </c>
      <c r="P49" s="4">
        <f>IF(Score!A49="","",IF(Score!AE49="","Pending review",Score!AE49))</f>
        <v/>
      </c>
      <c r="Q49" s="5">
        <f>IF(Score!A49="","",IF(OR(Score!AE49="Approved",Score!AE49="Approved with limits"),IF(Score!AG49="","",Score!AG49),""))</f>
        <v/>
      </c>
      <c r="R49" s="5">
        <f>IF(OR(Score!A49="",Score!H49=""),"",Score!H49)</f>
        <v/>
      </c>
      <c r="S49" s="5">
        <f>IF(OR(Score!A49="",R49=""),"",R49+Settings!$B$5)</f>
        <v/>
      </c>
      <c r="T49" s="4">
        <f>IF(Score!A49="","","Vetting score "&amp;Score!V49&amp;"/24; recommendation: "&amp;Score!Y49&amp;IF(Score!S49="No","; Q10 No: no protected health information","")&amp;IF(Score!AH49="","","; "&amp;Score!AH49))</f>
        <v/>
      </c>
    </row>
    <row r="50">
      <c r="A50" s="4">
        <f>IF(Score!A50="","",Score!A50)</f>
        <v/>
      </c>
      <c r="B50" s="4">
        <f>IF(Score!A50="","",Score!B50&amp;"")</f>
        <v/>
      </c>
      <c r="C50" s="4">
        <f>IF(Score!A50="","",Score!C50&amp;"")</f>
        <v/>
      </c>
      <c r="D50" s="4">
        <f>IF(Score!A50="","",IF(Score!M50="Yes","Company-managed",""))</f>
        <v/>
      </c>
      <c r="E50" s="4">
        <f>IF(Score!A50="","",IF(Score!N50="Yes","Yes",IF(OR(Score!N50="No",Score!N50="Partly"),"No","Unknown")))</f>
        <v/>
      </c>
      <c r="F50" s="4">
        <f>IF(Score!A50="","",Score!E50&amp;"")</f>
        <v/>
      </c>
      <c r="G50" s="4">
        <f>IF(Score!A50="","",IF(OR(Score!AE50="Not approved",Score!AE50="Retired"),"",IF(Score!AE50="Approved with limits",IF(OR(Score!F50="Public",Score!Z50="Public"),"Public","Internal"),IF(OR(Score!Z50="Public",Score!Z50="Internal",Score!Z50="Confidential",Score!Z50="Restricted"),Score!Z50,""))))</f>
        <v/>
      </c>
      <c r="H50" s="4">
        <f>IF(Score!A50="","",IF(Score!J50="Yes","No",IF(Score!J50="No","Yes","Unknown")))</f>
        <v/>
      </c>
      <c r="I50" s="4">
        <f>IF(Score!A50="","",IF(Score!J50="Yes","Yes","Unknown"))</f>
        <v/>
      </c>
      <c r="J50" s="4">
        <f>IF(Score!A50="","",Score!AA50&amp;"")</f>
        <v/>
      </c>
      <c r="K50" s="4">
        <f>IF(Score!A50="","",Score!AB50&amp;"")</f>
        <v/>
      </c>
      <c r="L50" s="4">
        <f>IF(Score!A50="","","[Decide]")</f>
        <v/>
      </c>
      <c r="M50" s="4">
        <f>IF(Score!A50="","",Score!AC50&amp;"")</f>
        <v/>
      </c>
      <c r="N50" s="4">
        <f>IF(Score!A50="","",TRIM(Score!G50&amp;" "&amp;IF(Score!H50="","[date]",TEXT(Score!H50,"yyyy-mm-dd"))))</f>
        <v/>
      </c>
      <c r="O50" s="4">
        <f>IF(Score!A50="","",Score!AD50&amp;"")</f>
        <v/>
      </c>
      <c r="P50" s="4">
        <f>IF(Score!A50="","",IF(Score!AE50="","Pending review",Score!AE50))</f>
        <v/>
      </c>
      <c r="Q50" s="5">
        <f>IF(Score!A50="","",IF(OR(Score!AE50="Approved",Score!AE50="Approved with limits"),IF(Score!AG50="","",Score!AG50),""))</f>
        <v/>
      </c>
      <c r="R50" s="5">
        <f>IF(OR(Score!A50="",Score!H50=""),"",Score!H50)</f>
        <v/>
      </c>
      <c r="S50" s="5">
        <f>IF(OR(Score!A50="",R50=""),"",R50+Settings!$B$5)</f>
        <v/>
      </c>
      <c r="T50" s="4">
        <f>IF(Score!A50="","","Vetting score "&amp;Score!V50&amp;"/24; recommendation: "&amp;Score!Y50&amp;IF(Score!S50="No","; Q10 No: no protected health information","")&amp;IF(Score!AH50="","","; "&amp;Score!AH50))</f>
        <v/>
      </c>
    </row>
    <row r="51">
      <c r="A51" s="4">
        <f>IF(Score!A51="","",Score!A51)</f>
        <v/>
      </c>
      <c r="B51" s="4">
        <f>IF(Score!A51="","",Score!B51&amp;"")</f>
        <v/>
      </c>
      <c r="C51" s="4">
        <f>IF(Score!A51="","",Score!C51&amp;"")</f>
        <v/>
      </c>
      <c r="D51" s="4">
        <f>IF(Score!A51="","",IF(Score!M51="Yes","Company-managed",""))</f>
        <v/>
      </c>
      <c r="E51" s="4">
        <f>IF(Score!A51="","",IF(Score!N51="Yes","Yes",IF(OR(Score!N51="No",Score!N51="Partly"),"No","Unknown")))</f>
        <v/>
      </c>
      <c r="F51" s="4">
        <f>IF(Score!A51="","",Score!E51&amp;"")</f>
        <v/>
      </c>
      <c r="G51" s="4">
        <f>IF(Score!A51="","",IF(OR(Score!AE51="Not approved",Score!AE51="Retired"),"",IF(Score!AE51="Approved with limits",IF(OR(Score!F51="Public",Score!Z51="Public"),"Public","Internal"),IF(OR(Score!Z51="Public",Score!Z51="Internal",Score!Z51="Confidential",Score!Z51="Restricted"),Score!Z51,""))))</f>
        <v/>
      </c>
      <c r="H51" s="4">
        <f>IF(Score!A51="","",IF(Score!J51="Yes","No",IF(Score!J51="No","Yes","Unknown")))</f>
        <v/>
      </c>
      <c r="I51" s="4">
        <f>IF(Score!A51="","",IF(Score!J51="Yes","Yes","Unknown"))</f>
        <v/>
      </c>
      <c r="J51" s="4">
        <f>IF(Score!A51="","",Score!AA51&amp;"")</f>
        <v/>
      </c>
      <c r="K51" s="4">
        <f>IF(Score!A51="","",Score!AB51&amp;"")</f>
        <v/>
      </c>
      <c r="L51" s="4">
        <f>IF(Score!A51="","","[Decide]")</f>
        <v/>
      </c>
      <c r="M51" s="4">
        <f>IF(Score!A51="","",Score!AC51&amp;"")</f>
        <v/>
      </c>
      <c r="N51" s="4">
        <f>IF(Score!A51="","",TRIM(Score!G51&amp;" "&amp;IF(Score!H51="","[date]",TEXT(Score!H51,"yyyy-mm-dd"))))</f>
        <v/>
      </c>
      <c r="O51" s="4">
        <f>IF(Score!A51="","",Score!AD51&amp;"")</f>
        <v/>
      </c>
      <c r="P51" s="4">
        <f>IF(Score!A51="","",IF(Score!AE51="","Pending review",Score!AE51))</f>
        <v/>
      </c>
      <c r="Q51" s="5">
        <f>IF(Score!A51="","",IF(OR(Score!AE51="Approved",Score!AE51="Approved with limits"),IF(Score!AG51="","",Score!AG51),""))</f>
        <v/>
      </c>
      <c r="R51" s="5">
        <f>IF(OR(Score!A51="",Score!H51=""),"",Score!H51)</f>
        <v/>
      </c>
      <c r="S51" s="5">
        <f>IF(OR(Score!A51="",R51=""),"",R51+Settings!$B$5)</f>
        <v/>
      </c>
      <c r="T51" s="4">
        <f>IF(Score!A51="","","Vetting score "&amp;Score!V51&amp;"/24; recommendation: "&amp;Score!Y51&amp;IF(Score!S51="No","; Q10 No: no protected health information","")&amp;IF(Score!AH51="","","; "&amp;Score!AH51))</f>
        <v/>
      </c>
    </row>
    <row r="52">
      <c r="A52" s="4">
        <f>IF(Score!A52="","",Score!A52)</f>
        <v/>
      </c>
      <c r="B52" s="4">
        <f>IF(Score!A52="","",Score!B52&amp;"")</f>
        <v/>
      </c>
      <c r="C52" s="4">
        <f>IF(Score!A52="","",Score!C52&amp;"")</f>
        <v/>
      </c>
      <c r="D52" s="4">
        <f>IF(Score!A52="","",IF(Score!M52="Yes","Company-managed",""))</f>
        <v/>
      </c>
      <c r="E52" s="4">
        <f>IF(Score!A52="","",IF(Score!N52="Yes","Yes",IF(OR(Score!N52="No",Score!N52="Partly"),"No","Unknown")))</f>
        <v/>
      </c>
      <c r="F52" s="4">
        <f>IF(Score!A52="","",Score!E52&amp;"")</f>
        <v/>
      </c>
      <c r="G52" s="4">
        <f>IF(Score!A52="","",IF(OR(Score!AE52="Not approved",Score!AE52="Retired"),"",IF(Score!AE52="Approved with limits",IF(OR(Score!F52="Public",Score!Z52="Public"),"Public","Internal"),IF(OR(Score!Z52="Public",Score!Z52="Internal",Score!Z52="Confidential",Score!Z52="Restricted"),Score!Z52,""))))</f>
        <v/>
      </c>
      <c r="H52" s="4">
        <f>IF(Score!A52="","",IF(Score!J52="Yes","No",IF(Score!J52="No","Yes","Unknown")))</f>
        <v/>
      </c>
      <c r="I52" s="4">
        <f>IF(Score!A52="","",IF(Score!J52="Yes","Yes","Unknown"))</f>
        <v/>
      </c>
      <c r="J52" s="4">
        <f>IF(Score!A52="","",Score!AA52&amp;"")</f>
        <v/>
      </c>
      <c r="K52" s="4">
        <f>IF(Score!A52="","",Score!AB52&amp;"")</f>
        <v/>
      </c>
      <c r="L52" s="4">
        <f>IF(Score!A52="","","[Decide]")</f>
        <v/>
      </c>
      <c r="M52" s="4">
        <f>IF(Score!A52="","",Score!AC52&amp;"")</f>
        <v/>
      </c>
      <c r="N52" s="4">
        <f>IF(Score!A52="","",TRIM(Score!G52&amp;" "&amp;IF(Score!H52="","[date]",TEXT(Score!H52,"yyyy-mm-dd"))))</f>
        <v/>
      </c>
      <c r="O52" s="4">
        <f>IF(Score!A52="","",Score!AD52&amp;"")</f>
        <v/>
      </c>
      <c r="P52" s="4">
        <f>IF(Score!A52="","",IF(Score!AE52="","Pending review",Score!AE52))</f>
        <v/>
      </c>
      <c r="Q52" s="5">
        <f>IF(Score!A52="","",IF(OR(Score!AE52="Approved",Score!AE52="Approved with limits"),IF(Score!AG52="","",Score!AG52),""))</f>
        <v/>
      </c>
      <c r="R52" s="5">
        <f>IF(OR(Score!A52="",Score!H52=""),"",Score!H52)</f>
        <v/>
      </c>
      <c r="S52" s="5">
        <f>IF(OR(Score!A52="",R52=""),"",R52+Settings!$B$5)</f>
        <v/>
      </c>
      <c r="T52" s="4">
        <f>IF(Score!A52="","","Vetting score "&amp;Score!V52&amp;"/24; recommendation: "&amp;Score!Y52&amp;IF(Score!S52="No","; Q10 No: no protected health information","")&amp;IF(Score!AH52="","","; "&amp;Score!AH52))</f>
        <v/>
      </c>
    </row>
    <row r="53">
      <c r="A53" s="4">
        <f>IF(Score!A53="","",Score!A53)</f>
        <v/>
      </c>
      <c r="B53" s="4">
        <f>IF(Score!A53="","",Score!B53&amp;"")</f>
        <v/>
      </c>
      <c r="C53" s="4">
        <f>IF(Score!A53="","",Score!C53&amp;"")</f>
        <v/>
      </c>
      <c r="D53" s="4">
        <f>IF(Score!A53="","",IF(Score!M53="Yes","Company-managed",""))</f>
        <v/>
      </c>
      <c r="E53" s="4">
        <f>IF(Score!A53="","",IF(Score!N53="Yes","Yes",IF(OR(Score!N53="No",Score!N53="Partly"),"No","Unknown")))</f>
        <v/>
      </c>
      <c r="F53" s="4">
        <f>IF(Score!A53="","",Score!E53&amp;"")</f>
        <v/>
      </c>
      <c r="G53" s="4">
        <f>IF(Score!A53="","",IF(OR(Score!AE53="Not approved",Score!AE53="Retired"),"",IF(Score!AE53="Approved with limits",IF(OR(Score!F53="Public",Score!Z53="Public"),"Public","Internal"),IF(OR(Score!Z53="Public",Score!Z53="Internal",Score!Z53="Confidential",Score!Z53="Restricted"),Score!Z53,""))))</f>
        <v/>
      </c>
      <c r="H53" s="4">
        <f>IF(Score!A53="","",IF(Score!J53="Yes","No",IF(Score!J53="No","Yes","Unknown")))</f>
        <v/>
      </c>
      <c r="I53" s="4">
        <f>IF(Score!A53="","",IF(Score!J53="Yes","Yes","Unknown"))</f>
        <v/>
      </c>
      <c r="J53" s="4">
        <f>IF(Score!A53="","",Score!AA53&amp;"")</f>
        <v/>
      </c>
      <c r="K53" s="4">
        <f>IF(Score!A53="","",Score!AB53&amp;"")</f>
        <v/>
      </c>
      <c r="L53" s="4">
        <f>IF(Score!A53="","","[Decide]")</f>
        <v/>
      </c>
      <c r="M53" s="4">
        <f>IF(Score!A53="","",Score!AC53&amp;"")</f>
        <v/>
      </c>
      <c r="N53" s="4">
        <f>IF(Score!A53="","",TRIM(Score!G53&amp;" "&amp;IF(Score!H53="","[date]",TEXT(Score!H53,"yyyy-mm-dd"))))</f>
        <v/>
      </c>
      <c r="O53" s="4">
        <f>IF(Score!A53="","",Score!AD53&amp;"")</f>
        <v/>
      </c>
      <c r="P53" s="4">
        <f>IF(Score!A53="","",IF(Score!AE53="","Pending review",Score!AE53))</f>
        <v/>
      </c>
      <c r="Q53" s="5">
        <f>IF(Score!A53="","",IF(OR(Score!AE53="Approved",Score!AE53="Approved with limits"),IF(Score!AG53="","",Score!AG53),""))</f>
        <v/>
      </c>
      <c r="R53" s="5">
        <f>IF(OR(Score!A53="",Score!H53=""),"",Score!H53)</f>
        <v/>
      </c>
      <c r="S53" s="5">
        <f>IF(OR(Score!A53="",R53=""),"",R53+Settings!$B$5)</f>
        <v/>
      </c>
      <c r="T53" s="4">
        <f>IF(Score!A53="","","Vetting score "&amp;Score!V53&amp;"/24; recommendation: "&amp;Score!Y53&amp;IF(Score!S53="No","; Q10 No: no protected health information","")&amp;IF(Score!AH53="","","; "&amp;Score!AH53))</f>
        <v/>
      </c>
    </row>
    <row r="54">
      <c r="A54" s="4">
        <f>IF(Score!A54="","",Score!A54)</f>
        <v/>
      </c>
      <c r="B54" s="4">
        <f>IF(Score!A54="","",Score!B54&amp;"")</f>
        <v/>
      </c>
      <c r="C54" s="4">
        <f>IF(Score!A54="","",Score!C54&amp;"")</f>
        <v/>
      </c>
      <c r="D54" s="4">
        <f>IF(Score!A54="","",IF(Score!M54="Yes","Company-managed",""))</f>
        <v/>
      </c>
      <c r="E54" s="4">
        <f>IF(Score!A54="","",IF(Score!N54="Yes","Yes",IF(OR(Score!N54="No",Score!N54="Partly"),"No","Unknown")))</f>
        <v/>
      </c>
      <c r="F54" s="4">
        <f>IF(Score!A54="","",Score!E54&amp;"")</f>
        <v/>
      </c>
      <c r="G54" s="4">
        <f>IF(Score!A54="","",IF(OR(Score!AE54="Not approved",Score!AE54="Retired"),"",IF(Score!AE54="Approved with limits",IF(OR(Score!F54="Public",Score!Z54="Public"),"Public","Internal"),IF(OR(Score!Z54="Public",Score!Z54="Internal",Score!Z54="Confidential",Score!Z54="Restricted"),Score!Z54,""))))</f>
        <v/>
      </c>
      <c r="H54" s="4">
        <f>IF(Score!A54="","",IF(Score!J54="Yes","No",IF(Score!J54="No","Yes","Unknown")))</f>
        <v/>
      </c>
      <c r="I54" s="4">
        <f>IF(Score!A54="","",IF(Score!J54="Yes","Yes","Unknown"))</f>
        <v/>
      </c>
      <c r="J54" s="4">
        <f>IF(Score!A54="","",Score!AA54&amp;"")</f>
        <v/>
      </c>
      <c r="K54" s="4">
        <f>IF(Score!A54="","",Score!AB54&amp;"")</f>
        <v/>
      </c>
      <c r="L54" s="4">
        <f>IF(Score!A54="","","[Decide]")</f>
        <v/>
      </c>
      <c r="M54" s="4">
        <f>IF(Score!A54="","",Score!AC54&amp;"")</f>
        <v/>
      </c>
      <c r="N54" s="4">
        <f>IF(Score!A54="","",TRIM(Score!G54&amp;" "&amp;IF(Score!H54="","[date]",TEXT(Score!H54,"yyyy-mm-dd"))))</f>
        <v/>
      </c>
      <c r="O54" s="4">
        <f>IF(Score!A54="","",Score!AD54&amp;"")</f>
        <v/>
      </c>
      <c r="P54" s="4">
        <f>IF(Score!A54="","",IF(Score!AE54="","Pending review",Score!AE54))</f>
        <v/>
      </c>
      <c r="Q54" s="5">
        <f>IF(Score!A54="","",IF(OR(Score!AE54="Approved",Score!AE54="Approved with limits"),IF(Score!AG54="","",Score!AG54),""))</f>
        <v/>
      </c>
      <c r="R54" s="5">
        <f>IF(OR(Score!A54="",Score!H54=""),"",Score!H54)</f>
        <v/>
      </c>
      <c r="S54" s="5">
        <f>IF(OR(Score!A54="",R54=""),"",R54+Settings!$B$5)</f>
        <v/>
      </c>
      <c r="T54" s="4">
        <f>IF(Score!A54="","","Vetting score "&amp;Score!V54&amp;"/24; recommendation: "&amp;Score!Y54&amp;IF(Score!S54="No","; Q10 No: no protected health information","")&amp;IF(Score!AH54="","","; "&amp;Score!AH54))</f>
        <v/>
      </c>
    </row>
    <row r="55">
      <c r="A55" s="4">
        <f>IF(Score!A55="","",Score!A55)</f>
        <v/>
      </c>
      <c r="B55" s="4">
        <f>IF(Score!A55="","",Score!B55&amp;"")</f>
        <v/>
      </c>
      <c r="C55" s="4">
        <f>IF(Score!A55="","",Score!C55&amp;"")</f>
        <v/>
      </c>
      <c r="D55" s="4">
        <f>IF(Score!A55="","",IF(Score!M55="Yes","Company-managed",""))</f>
        <v/>
      </c>
      <c r="E55" s="4">
        <f>IF(Score!A55="","",IF(Score!N55="Yes","Yes",IF(OR(Score!N55="No",Score!N55="Partly"),"No","Unknown")))</f>
        <v/>
      </c>
      <c r="F55" s="4">
        <f>IF(Score!A55="","",Score!E55&amp;"")</f>
        <v/>
      </c>
      <c r="G55" s="4">
        <f>IF(Score!A55="","",IF(OR(Score!AE55="Not approved",Score!AE55="Retired"),"",IF(Score!AE55="Approved with limits",IF(OR(Score!F55="Public",Score!Z55="Public"),"Public","Internal"),IF(OR(Score!Z55="Public",Score!Z55="Internal",Score!Z55="Confidential",Score!Z55="Restricted"),Score!Z55,""))))</f>
        <v/>
      </c>
      <c r="H55" s="4">
        <f>IF(Score!A55="","",IF(Score!J55="Yes","No",IF(Score!J55="No","Yes","Unknown")))</f>
        <v/>
      </c>
      <c r="I55" s="4">
        <f>IF(Score!A55="","",IF(Score!J55="Yes","Yes","Unknown"))</f>
        <v/>
      </c>
      <c r="J55" s="4">
        <f>IF(Score!A55="","",Score!AA55&amp;"")</f>
        <v/>
      </c>
      <c r="K55" s="4">
        <f>IF(Score!A55="","",Score!AB55&amp;"")</f>
        <v/>
      </c>
      <c r="L55" s="4">
        <f>IF(Score!A55="","","[Decide]")</f>
        <v/>
      </c>
      <c r="M55" s="4">
        <f>IF(Score!A55="","",Score!AC55&amp;"")</f>
        <v/>
      </c>
      <c r="N55" s="4">
        <f>IF(Score!A55="","",TRIM(Score!G55&amp;" "&amp;IF(Score!H55="","[date]",TEXT(Score!H55,"yyyy-mm-dd"))))</f>
        <v/>
      </c>
      <c r="O55" s="4">
        <f>IF(Score!A55="","",Score!AD55&amp;"")</f>
        <v/>
      </c>
      <c r="P55" s="4">
        <f>IF(Score!A55="","",IF(Score!AE55="","Pending review",Score!AE55))</f>
        <v/>
      </c>
      <c r="Q55" s="5">
        <f>IF(Score!A55="","",IF(OR(Score!AE55="Approved",Score!AE55="Approved with limits"),IF(Score!AG55="","",Score!AG55),""))</f>
        <v/>
      </c>
      <c r="R55" s="5">
        <f>IF(OR(Score!A55="",Score!H55=""),"",Score!H55)</f>
        <v/>
      </c>
      <c r="S55" s="5">
        <f>IF(OR(Score!A55="",R55=""),"",R55+Settings!$B$5)</f>
        <v/>
      </c>
      <c r="T55" s="4">
        <f>IF(Score!A55="","","Vetting score "&amp;Score!V55&amp;"/24; recommendation: "&amp;Score!Y55&amp;IF(Score!S55="No","; Q10 No: no protected health information","")&amp;IF(Score!AH55="","","; "&amp;Score!AH55))</f>
        <v/>
      </c>
    </row>
    <row r="56">
      <c r="A56" s="4">
        <f>IF(Score!A56="","",Score!A56)</f>
        <v/>
      </c>
      <c r="B56" s="4">
        <f>IF(Score!A56="","",Score!B56&amp;"")</f>
        <v/>
      </c>
      <c r="C56" s="4">
        <f>IF(Score!A56="","",Score!C56&amp;"")</f>
        <v/>
      </c>
      <c r="D56" s="4">
        <f>IF(Score!A56="","",IF(Score!M56="Yes","Company-managed",""))</f>
        <v/>
      </c>
      <c r="E56" s="4">
        <f>IF(Score!A56="","",IF(Score!N56="Yes","Yes",IF(OR(Score!N56="No",Score!N56="Partly"),"No","Unknown")))</f>
        <v/>
      </c>
      <c r="F56" s="4">
        <f>IF(Score!A56="","",Score!E56&amp;"")</f>
        <v/>
      </c>
      <c r="G56" s="4">
        <f>IF(Score!A56="","",IF(OR(Score!AE56="Not approved",Score!AE56="Retired"),"",IF(Score!AE56="Approved with limits",IF(OR(Score!F56="Public",Score!Z56="Public"),"Public","Internal"),IF(OR(Score!Z56="Public",Score!Z56="Internal",Score!Z56="Confidential",Score!Z56="Restricted"),Score!Z56,""))))</f>
        <v/>
      </c>
      <c r="H56" s="4">
        <f>IF(Score!A56="","",IF(Score!J56="Yes","No",IF(Score!J56="No","Yes","Unknown")))</f>
        <v/>
      </c>
      <c r="I56" s="4">
        <f>IF(Score!A56="","",IF(Score!J56="Yes","Yes","Unknown"))</f>
        <v/>
      </c>
      <c r="J56" s="4">
        <f>IF(Score!A56="","",Score!AA56&amp;"")</f>
        <v/>
      </c>
      <c r="K56" s="4">
        <f>IF(Score!A56="","",Score!AB56&amp;"")</f>
        <v/>
      </c>
      <c r="L56" s="4">
        <f>IF(Score!A56="","","[Decide]")</f>
        <v/>
      </c>
      <c r="M56" s="4">
        <f>IF(Score!A56="","",Score!AC56&amp;"")</f>
        <v/>
      </c>
      <c r="N56" s="4">
        <f>IF(Score!A56="","",TRIM(Score!G56&amp;" "&amp;IF(Score!H56="","[date]",TEXT(Score!H56,"yyyy-mm-dd"))))</f>
        <v/>
      </c>
      <c r="O56" s="4">
        <f>IF(Score!A56="","",Score!AD56&amp;"")</f>
        <v/>
      </c>
      <c r="P56" s="4">
        <f>IF(Score!A56="","",IF(Score!AE56="","Pending review",Score!AE56))</f>
        <v/>
      </c>
      <c r="Q56" s="5">
        <f>IF(Score!A56="","",IF(OR(Score!AE56="Approved",Score!AE56="Approved with limits"),IF(Score!AG56="","",Score!AG56),""))</f>
        <v/>
      </c>
      <c r="R56" s="5">
        <f>IF(OR(Score!A56="",Score!H56=""),"",Score!H56)</f>
        <v/>
      </c>
      <c r="S56" s="5">
        <f>IF(OR(Score!A56="",R56=""),"",R56+Settings!$B$5)</f>
        <v/>
      </c>
      <c r="T56" s="4">
        <f>IF(Score!A56="","","Vetting score "&amp;Score!V56&amp;"/24; recommendation: "&amp;Score!Y56&amp;IF(Score!S56="No","; Q10 No: no protected health information","")&amp;IF(Score!AH56="","","; "&amp;Score!AH56))</f>
        <v/>
      </c>
    </row>
    <row r="57">
      <c r="A57" s="4">
        <f>IF(Score!A57="","",Score!A57)</f>
        <v/>
      </c>
      <c r="B57" s="4">
        <f>IF(Score!A57="","",Score!B57&amp;"")</f>
        <v/>
      </c>
      <c r="C57" s="4">
        <f>IF(Score!A57="","",Score!C57&amp;"")</f>
        <v/>
      </c>
      <c r="D57" s="4">
        <f>IF(Score!A57="","",IF(Score!M57="Yes","Company-managed",""))</f>
        <v/>
      </c>
      <c r="E57" s="4">
        <f>IF(Score!A57="","",IF(Score!N57="Yes","Yes",IF(OR(Score!N57="No",Score!N57="Partly"),"No","Unknown")))</f>
        <v/>
      </c>
      <c r="F57" s="4">
        <f>IF(Score!A57="","",Score!E57&amp;"")</f>
        <v/>
      </c>
      <c r="G57" s="4">
        <f>IF(Score!A57="","",IF(OR(Score!AE57="Not approved",Score!AE57="Retired"),"",IF(Score!AE57="Approved with limits",IF(OR(Score!F57="Public",Score!Z57="Public"),"Public","Internal"),IF(OR(Score!Z57="Public",Score!Z57="Internal",Score!Z57="Confidential",Score!Z57="Restricted"),Score!Z57,""))))</f>
        <v/>
      </c>
      <c r="H57" s="4">
        <f>IF(Score!A57="","",IF(Score!J57="Yes","No",IF(Score!J57="No","Yes","Unknown")))</f>
        <v/>
      </c>
      <c r="I57" s="4">
        <f>IF(Score!A57="","",IF(Score!J57="Yes","Yes","Unknown"))</f>
        <v/>
      </c>
      <c r="J57" s="4">
        <f>IF(Score!A57="","",Score!AA57&amp;"")</f>
        <v/>
      </c>
      <c r="K57" s="4">
        <f>IF(Score!A57="","",Score!AB57&amp;"")</f>
        <v/>
      </c>
      <c r="L57" s="4">
        <f>IF(Score!A57="","","[Decide]")</f>
        <v/>
      </c>
      <c r="M57" s="4">
        <f>IF(Score!A57="","",Score!AC57&amp;"")</f>
        <v/>
      </c>
      <c r="N57" s="4">
        <f>IF(Score!A57="","",TRIM(Score!G57&amp;" "&amp;IF(Score!H57="","[date]",TEXT(Score!H57,"yyyy-mm-dd"))))</f>
        <v/>
      </c>
      <c r="O57" s="4">
        <f>IF(Score!A57="","",Score!AD57&amp;"")</f>
        <v/>
      </c>
      <c r="P57" s="4">
        <f>IF(Score!A57="","",IF(Score!AE57="","Pending review",Score!AE57))</f>
        <v/>
      </c>
      <c r="Q57" s="5">
        <f>IF(Score!A57="","",IF(OR(Score!AE57="Approved",Score!AE57="Approved with limits"),IF(Score!AG57="","",Score!AG57),""))</f>
        <v/>
      </c>
      <c r="R57" s="5">
        <f>IF(OR(Score!A57="",Score!H57=""),"",Score!H57)</f>
        <v/>
      </c>
      <c r="S57" s="5">
        <f>IF(OR(Score!A57="",R57=""),"",R57+Settings!$B$5)</f>
        <v/>
      </c>
      <c r="T57" s="4">
        <f>IF(Score!A57="","","Vetting score "&amp;Score!V57&amp;"/24; recommendation: "&amp;Score!Y57&amp;IF(Score!S57="No","; Q10 No: no protected health information","")&amp;IF(Score!AH57="","","; "&amp;Score!AH57))</f>
        <v/>
      </c>
    </row>
    <row r="58">
      <c r="A58" s="4">
        <f>IF(Score!A58="","",Score!A58)</f>
        <v/>
      </c>
      <c r="B58" s="4">
        <f>IF(Score!A58="","",Score!B58&amp;"")</f>
        <v/>
      </c>
      <c r="C58" s="4">
        <f>IF(Score!A58="","",Score!C58&amp;"")</f>
        <v/>
      </c>
      <c r="D58" s="4">
        <f>IF(Score!A58="","",IF(Score!M58="Yes","Company-managed",""))</f>
        <v/>
      </c>
      <c r="E58" s="4">
        <f>IF(Score!A58="","",IF(Score!N58="Yes","Yes",IF(OR(Score!N58="No",Score!N58="Partly"),"No","Unknown")))</f>
        <v/>
      </c>
      <c r="F58" s="4">
        <f>IF(Score!A58="","",Score!E58&amp;"")</f>
        <v/>
      </c>
      <c r="G58" s="4">
        <f>IF(Score!A58="","",IF(OR(Score!AE58="Not approved",Score!AE58="Retired"),"",IF(Score!AE58="Approved with limits",IF(OR(Score!F58="Public",Score!Z58="Public"),"Public","Internal"),IF(OR(Score!Z58="Public",Score!Z58="Internal",Score!Z58="Confidential",Score!Z58="Restricted"),Score!Z58,""))))</f>
        <v/>
      </c>
      <c r="H58" s="4">
        <f>IF(Score!A58="","",IF(Score!J58="Yes","No",IF(Score!J58="No","Yes","Unknown")))</f>
        <v/>
      </c>
      <c r="I58" s="4">
        <f>IF(Score!A58="","",IF(Score!J58="Yes","Yes","Unknown"))</f>
        <v/>
      </c>
      <c r="J58" s="4">
        <f>IF(Score!A58="","",Score!AA58&amp;"")</f>
        <v/>
      </c>
      <c r="K58" s="4">
        <f>IF(Score!A58="","",Score!AB58&amp;"")</f>
        <v/>
      </c>
      <c r="L58" s="4">
        <f>IF(Score!A58="","","[Decide]")</f>
        <v/>
      </c>
      <c r="M58" s="4">
        <f>IF(Score!A58="","",Score!AC58&amp;"")</f>
        <v/>
      </c>
      <c r="N58" s="4">
        <f>IF(Score!A58="","",TRIM(Score!G58&amp;" "&amp;IF(Score!H58="","[date]",TEXT(Score!H58,"yyyy-mm-dd"))))</f>
        <v/>
      </c>
      <c r="O58" s="4">
        <f>IF(Score!A58="","",Score!AD58&amp;"")</f>
        <v/>
      </c>
      <c r="P58" s="4">
        <f>IF(Score!A58="","",IF(Score!AE58="","Pending review",Score!AE58))</f>
        <v/>
      </c>
      <c r="Q58" s="5">
        <f>IF(Score!A58="","",IF(OR(Score!AE58="Approved",Score!AE58="Approved with limits"),IF(Score!AG58="","",Score!AG58),""))</f>
        <v/>
      </c>
      <c r="R58" s="5">
        <f>IF(OR(Score!A58="",Score!H58=""),"",Score!H58)</f>
        <v/>
      </c>
      <c r="S58" s="5">
        <f>IF(OR(Score!A58="",R58=""),"",R58+Settings!$B$5)</f>
        <v/>
      </c>
      <c r="T58" s="4">
        <f>IF(Score!A58="","","Vetting score "&amp;Score!V58&amp;"/24; recommendation: "&amp;Score!Y58&amp;IF(Score!S58="No","; Q10 No: no protected health information","")&amp;IF(Score!AH58="","","; "&amp;Score!AH58))</f>
        <v/>
      </c>
    </row>
    <row r="59">
      <c r="A59" s="4">
        <f>IF(Score!A59="","",Score!A59)</f>
        <v/>
      </c>
      <c r="B59" s="4">
        <f>IF(Score!A59="","",Score!B59&amp;"")</f>
        <v/>
      </c>
      <c r="C59" s="4">
        <f>IF(Score!A59="","",Score!C59&amp;"")</f>
        <v/>
      </c>
      <c r="D59" s="4">
        <f>IF(Score!A59="","",IF(Score!M59="Yes","Company-managed",""))</f>
        <v/>
      </c>
      <c r="E59" s="4">
        <f>IF(Score!A59="","",IF(Score!N59="Yes","Yes",IF(OR(Score!N59="No",Score!N59="Partly"),"No","Unknown")))</f>
        <v/>
      </c>
      <c r="F59" s="4">
        <f>IF(Score!A59="","",Score!E59&amp;"")</f>
        <v/>
      </c>
      <c r="G59" s="4">
        <f>IF(Score!A59="","",IF(OR(Score!AE59="Not approved",Score!AE59="Retired"),"",IF(Score!AE59="Approved with limits",IF(OR(Score!F59="Public",Score!Z59="Public"),"Public","Internal"),IF(OR(Score!Z59="Public",Score!Z59="Internal",Score!Z59="Confidential",Score!Z59="Restricted"),Score!Z59,""))))</f>
        <v/>
      </c>
      <c r="H59" s="4">
        <f>IF(Score!A59="","",IF(Score!J59="Yes","No",IF(Score!J59="No","Yes","Unknown")))</f>
        <v/>
      </c>
      <c r="I59" s="4">
        <f>IF(Score!A59="","",IF(Score!J59="Yes","Yes","Unknown"))</f>
        <v/>
      </c>
      <c r="J59" s="4">
        <f>IF(Score!A59="","",Score!AA59&amp;"")</f>
        <v/>
      </c>
      <c r="K59" s="4">
        <f>IF(Score!A59="","",Score!AB59&amp;"")</f>
        <v/>
      </c>
      <c r="L59" s="4">
        <f>IF(Score!A59="","","[Decide]")</f>
        <v/>
      </c>
      <c r="M59" s="4">
        <f>IF(Score!A59="","",Score!AC59&amp;"")</f>
        <v/>
      </c>
      <c r="N59" s="4">
        <f>IF(Score!A59="","",TRIM(Score!G59&amp;" "&amp;IF(Score!H59="","[date]",TEXT(Score!H59,"yyyy-mm-dd"))))</f>
        <v/>
      </c>
      <c r="O59" s="4">
        <f>IF(Score!A59="","",Score!AD59&amp;"")</f>
        <v/>
      </c>
      <c r="P59" s="4">
        <f>IF(Score!A59="","",IF(Score!AE59="","Pending review",Score!AE59))</f>
        <v/>
      </c>
      <c r="Q59" s="5">
        <f>IF(Score!A59="","",IF(OR(Score!AE59="Approved",Score!AE59="Approved with limits"),IF(Score!AG59="","",Score!AG59),""))</f>
        <v/>
      </c>
      <c r="R59" s="5">
        <f>IF(OR(Score!A59="",Score!H59=""),"",Score!H59)</f>
        <v/>
      </c>
      <c r="S59" s="5">
        <f>IF(OR(Score!A59="",R59=""),"",R59+Settings!$B$5)</f>
        <v/>
      </c>
      <c r="T59" s="4">
        <f>IF(Score!A59="","","Vetting score "&amp;Score!V59&amp;"/24; recommendation: "&amp;Score!Y59&amp;IF(Score!S59="No","; Q10 No: no protected health information","")&amp;IF(Score!AH59="","","; "&amp;Score!AH59))</f>
        <v/>
      </c>
    </row>
    <row r="60">
      <c r="A60" s="4">
        <f>IF(Score!A60="","",Score!A60)</f>
        <v/>
      </c>
      <c r="B60" s="4">
        <f>IF(Score!A60="","",Score!B60&amp;"")</f>
        <v/>
      </c>
      <c r="C60" s="4">
        <f>IF(Score!A60="","",Score!C60&amp;"")</f>
        <v/>
      </c>
      <c r="D60" s="4">
        <f>IF(Score!A60="","",IF(Score!M60="Yes","Company-managed",""))</f>
        <v/>
      </c>
      <c r="E60" s="4">
        <f>IF(Score!A60="","",IF(Score!N60="Yes","Yes",IF(OR(Score!N60="No",Score!N60="Partly"),"No","Unknown")))</f>
        <v/>
      </c>
      <c r="F60" s="4">
        <f>IF(Score!A60="","",Score!E60&amp;"")</f>
        <v/>
      </c>
      <c r="G60" s="4">
        <f>IF(Score!A60="","",IF(OR(Score!AE60="Not approved",Score!AE60="Retired"),"",IF(Score!AE60="Approved with limits",IF(OR(Score!F60="Public",Score!Z60="Public"),"Public","Internal"),IF(OR(Score!Z60="Public",Score!Z60="Internal",Score!Z60="Confidential",Score!Z60="Restricted"),Score!Z60,""))))</f>
        <v/>
      </c>
      <c r="H60" s="4">
        <f>IF(Score!A60="","",IF(Score!J60="Yes","No",IF(Score!J60="No","Yes","Unknown")))</f>
        <v/>
      </c>
      <c r="I60" s="4">
        <f>IF(Score!A60="","",IF(Score!J60="Yes","Yes","Unknown"))</f>
        <v/>
      </c>
      <c r="J60" s="4">
        <f>IF(Score!A60="","",Score!AA60&amp;"")</f>
        <v/>
      </c>
      <c r="K60" s="4">
        <f>IF(Score!A60="","",Score!AB60&amp;"")</f>
        <v/>
      </c>
      <c r="L60" s="4">
        <f>IF(Score!A60="","","[Decide]")</f>
        <v/>
      </c>
      <c r="M60" s="4">
        <f>IF(Score!A60="","",Score!AC60&amp;"")</f>
        <v/>
      </c>
      <c r="N60" s="4">
        <f>IF(Score!A60="","",TRIM(Score!G60&amp;" "&amp;IF(Score!H60="","[date]",TEXT(Score!H60,"yyyy-mm-dd"))))</f>
        <v/>
      </c>
      <c r="O60" s="4">
        <f>IF(Score!A60="","",Score!AD60&amp;"")</f>
        <v/>
      </c>
      <c r="P60" s="4">
        <f>IF(Score!A60="","",IF(Score!AE60="","Pending review",Score!AE60))</f>
        <v/>
      </c>
      <c r="Q60" s="5">
        <f>IF(Score!A60="","",IF(OR(Score!AE60="Approved",Score!AE60="Approved with limits"),IF(Score!AG60="","",Score!AG60),""))</f>
        <v/>
      </c>
      <c r="R60" s="5">
        <f>IF(OR(Score!A60="",Score!H60=""),"",Score!H60)</f>
        <v/>
      </c>
      <c r="S60" s="5">
        <f>IF(OR(Score!A60="",R60=""),"",R60+Settings!$B$5)</f>
        <v/>
      </c>
      <c r="T60" s="4">
        <f>IF(Score!A60="","","Vetting score "&amp;Score!V60&amp;"/24; recommendation: "&amp;Score!Y60&amp;IF(Score!S60="No","; Q10 No: no protected health information","")&amp;IF(Score!AH60="","","; "&amp;Score!AH60))</f>
        <v/>
      </c>
    </row>
    <row r="61">
      <c r="A61" s="4">
        <f>IF(Score!A61="","",Score!A61)</f>
        <v/>
      </c>
      <c r="B61" s="4">
        <f>IF(Score!A61="","",Score!B61&amp;"")</f>
        <v/>
      </c>
      <c r="C61" s="4">
        <f>IF(Score!A61="","",Score!C61&amp;"")</f>
        <v/>
      </c>
      <c r="D61" s="4">
        <f>IF(Score!A61="","",IF(Score!M61="Yes","Company-managed",""))</f>
        <v/>
      </c>
      <c r="E61" s="4">
        <f>IF(Score!A61="","",IF(Score!N61="Yes","Yes",IF(OR(Score!N61="No",Score!N61="Partly"),"No","Unknown")))</f>
        <v/>
      </c>
      <c r="F61" s="4">
        <f>IF(Score!A61="","",Score!E61&amp;"")</f>
        <v/>
      </c>
      <c r="G61" s="4">
        <f>IF(Score!A61="","",IF(OR(Score!AE61="Not approved",Score!AE61="Retired"),"",IF(Score!AE61="Approved with limits",IF(OR(Score!F61="Public",Score!Z61="Public"),"Public","Internal"),IF(OR(Score!Z61="Public",Score!Z61="Internal",Score!Z61="Confidential",Score!Z61="Restricted"),Score!Z61,""))))</f>
        <v/>
      </c>
      <c r="H61" s="4">
        <f>IF(Score!A61="","",IF(Score!J61="Yes","No",IF(Score!J61="No","Yes","Unknown")))</f>
        <v/>
      </c>
      <c r="I61" s="4">
        <f>IF(Score!A61="","",IF(Score!J61="Yes","Yes","Unknown"))</f>
        <v/>
      </c>
      <c r="J61" s="4">
        <f>IF(Score!A61="","",Score!AA61&amp;"")</f>
        <v/>
      </c>
      <c r="K61" s="4">
        <f>IF(Score!A61="","",Score!AB61&amp;"")</f>
        <v/>
      </c>
      <c r="L61" s="4">
        <f>IF(Score!A61="","","[Decide]")</f>
        <v/>
      </c>
      <c r="M61" s="4">
        <f>IF(Score!A61="","",Score!AC61&amp;"")</f>
        <v/>
      </c>
      <c r="N61" s="4">
        <f>IF(Score!A61="","",TRIM(Score!G61&amp;" "&amp;IF(Score!H61="","[date]",TEXT(Score!H61,"yyyy-mm-dd"))))</f>
        <v/>
      </c>
      <c r="O61" s="4">
        <f>IF(Score!A61="","",Score!AD61&amp;"")</f>
        <v/>
      </c>
      <c r="P61" s="4">
        <f>IF(Score!A61="","",IF(Score!AE61="","Pending review",Score!AE61))</f>
        <v/>
      </c>
      <c r="Q61" s="5">
        <f>IF(Score!A61="","",IF(OR(Score!AE61="Approved",Score!AE61="Approved with limits"),IF(Score!AG61="","",Score!AG61),""))</f>
        <v/>
      </c>
      <c r="R61" s="5">
        <f>IF(OR(Score!A61="",Score!H61=""),"",Score!H61)</f>
        <v/>
      </c>
      <c r="S61" s="5">
        <f>IF(OR(Score!A61="",R61=""),"",R61+Settings!$B$5)</f>
        <v/>
      </c>
      <c r="T61" s="4">
        <f>IF(Score!A61="","","Vetting score "&amp;Score!V61&amp;"/24; recommendation: "&amp;Score!Y61&amp;IF(Score!S61="No","; Q10 No: no protected health information","")&amp;IF(Score!AH61="","","; "&amp;Score!AH61))</f>
        <v/>
      </c>
    </row>
    <row r="62">
      <c r="A62" s="4">
        <f>IF(Score!A62="","",Score!A62)</f>
        <v/>
      </c>
      <c r="B62" s="4">
        <f>IF(Score!A62="","",Score!B62&amp;"")</f>
        <v/>
      </c>
      <c r="C62" s="4">
        <f>IF(Score!A62="","",Score!C62&amp;"")</f>
        <v/>
      </c>
      <c r="D62" s="4">
        <f>IF(Score!A62="","",IF(Score!M62="Yes","Company-managed",""))</f>
        <v/>
      </c>
      <c r="E62" s="4">
        <f>IF(Score!A62="","",IF(Score!N62="Yes","Yes",IF(OR(Score!N62="No",Score!N62="Partly"),"No","Unknown")))</f>
        <v/>
      </c>
      <c r="F62" s="4">
        <f>IF(Score!A62="","",Score!E62&amp;"")</f>
        <v/>
      </c>
      <c r="G62" s="4">
        <f>IF(Score!A62="","",IF(OR(Score!AE62="Not approved",Score!AE62="Retired"),"",IF(Score!AE62="Approved with limits",IF(OR(Score!F62="Public",Score!Z62="Public"),"Public","Internal"),IF(OR(Score!Z62="Public",Score!Z62="Internal",Score!Z62="Confidential",Score!Z62="Restricted"),Score!Z62,""))))</f>
        <v/>
      </c>
      <c r="H62" s="4">
        <f>IF(Score!A62="","",IF(Score!J62="Yes","No",IF(Score!J62="No","Yes","Unknown")))</f>
        <v/>
      </c>
      <c r="I62" s="4">
        <f>IF(Score!A62="","",IF(Score!J62="Yes","Yes","Unknown"))</f>
        <v/>
      </c>
      <c r="J62" s="4">
        <f>IF(Score!A62="","",Score!AA62&amp;"")</f>
        <v/>
      </c>
      <c r="K62" s="4">
        <f>IF(Score!A62="","",Score!AB62&amp;"")</f>
        <v/>
      </c>
      <c r="L62" s="4">
        <f>IF(Score!A62="","","[Decide]")</f>
        <v/>
      </c>
      <c r="M62" s="4">
        <f>IF(Score!A62="","",Score!AC62&amp;"")</f>
        <v/>
      </c>
      <c r="N62" s="4">
        <f>IF(Score!A62="","",TRIM(Score!G62&amp;" "&amp;IF(Score!H62="","[date]",TEXT(Score!H62,"yyyy-mm-dd"))))</f>
        <v/>
      </c>
      <c r="O62" s="4">
        <f>IF(Score!A62="","",Score!AD62&amp;"")</f>
        <v/>
      </c>
      <c r="P62" s="4">
        <f>IF(Score!A62="","",IF(Score!AE62="","Pending review",Score!AE62))</f>
        <v/>
      </c>
      <c r="Q62" s="5">
        <f>IF(Score!A62="","",IF(OR(Score!AE62="Approved",Score!AE62="Approved with limits"),IF(Score!AG62="","",Score!AG62),""))</f>
        <v/>
      </c>
      <c r="R62" s="5">
        <f>IF(OR(Score!A62="",Score!H62=""),"",Score!H62)</f>
        <v/>
      </c>
      <c r="S62" s="5">
        <f>IF(OR(Score!A62="",R62=""),"",R62+Settings!$B$5)</f>
        <v/>
      </c>
      <c r="T62" s="4">
        <f>IF(Score!A62="","","Vetting score "&amp;Score!V62&amp;"/24; recommendation: "&amp;Score!Y62&amp;IF(Score!S62="No","; Q10 No: no protected health information","")&amp;IF(Score!AH62="","","; "&amp;Score!AH62))</f>
        <v/>
      </c>
    </row>
    <row r="63">
      <c r="A63" s="4">
        <f>IF(Score!A63="","",Score!A63)</f>
        <v/>
      </c>
      <c r="B63" s="4">
        <f>IF(Score!A63="","",Score!B63&amp;"")</f>
        <v/>
      </c>
      <c r="C63" s="4">
        <f>IF(Score!A63="","",Score!C63&amp;"")</f>
        <v/>
      </c>
      <c r="D63" s="4">
        <f>IF(Score!A63="","",IF(Score!M63="Yes","Company-managed",""))</f>
        <v/>
      </c>
      <c r="E63" s="4">
        <f>IF(Score!A63="","",IF(Score!N63="Yes","Yes",IF(OR(Score!N63="No",Score!N63="Partly"),"No","Unknown")))</f>
        <v/>
      </c>
      <c r="F63" s="4">
        <f>IF(Score!A63="","",Score!E63&amp;"")</f>
        <v/>
      </c>
      <c r="G63" s="4">
        <f>IF(Score!A63="","",IF(OR(Score!AE63="Not approved",Score!AE63="Retired"),"",IF(Score!AE63="Approved with limits",IF(OR(Score!F63="Public",Score!Z63="Public"),"Public","Internal"),IF(OR(Score!Z63="Public",Score!Z63="Internal",Score!Z63="Confidential",Score!Z63="Restricted"),Score!Z63,""))))</f>
        <v/>
      </c>
      <c r="H63" s="4">
        <f>IF(Score!A63="","",IF(Score!J63="Yes","No",IF(Score!J63="No","Yes","Unknown")))</f>
        <v/>
      </c>
      <c r="I63" s="4">
        <f>IF(Score!A63="","",IF(Score!J63="Yes","Yes","Unknown"))</f>
        <v/>
      </c>
      <c r="J63" s="4">
        <f>IF(Score!A63="","",Score!AA63&amp;"")</f>
        <v/>
      </c>
      <c r="K63" s="4">
        <f>IF(Score!A63="","",Score!AB63&amp;"")</f>
        <v/>
      </c>
      <c r="L63" s="4">
        <f>IF(Score!A63="","","[Decide]")</f>
        <v/>
      </c>
      <c r="M63" s="4">
        <f>IF(Score!A63="","",Score!AC63&amp;"")</f>
        <v/>
      </c>
      <c r="N63" s="4">
        <f>IF(Score!A63="","",TRIM(Score!G63&amp;" "&amp;IF(Score!H63="","[date]",TEXT(Score!H63,"yyyy-mm-dd"))))</f>
        <v/>
      </c>
      <c r="O63" s="4">
        <f>IF(Score!A63="","",Score!AD63&amp;"")</f>
        <v/>
      </c>
      <c r="P63" s="4">
        <f>IF(Score!A63="","",IF(Score!AE63="","Pending review",Score!AE63))</f>
        <v/>
      </c>
      <c r="Q63" s="5">
        <f>IF(Score!A63="","",IF(OR(Score!AE63="Approved",Score!AE63="Approved with limits"),IF(Score!AG63="","",Score!AG63),""))</f>
        <v/>
      </c>
      <c r="R63" s="5">
        <f>IF(OR(Score!A63="",Score!H63=""),"",Score!H63)</f>
        <v/>
      </c>
      <c r="S63" s="5">
        <f>IF(OR(Score!A63="",R63=""),"",R63+Settings!$B$5)</f>
        <v/>
      </c>
      <c r="T63" s="4">
        <f>IF(Score!A63="","","Vetting score "&amp;Score!V63&amp;"/24; recommendation: "&amp;Score!Y63&amp;IF(Score!S63="No","; Q10 No: no protected health information","")&amp;IF(Score!AH63="","","; "&amp;Score!AH63))</f>
        <v/>
      </c>
    </row>
    <row r="64">
      <c r="A64" s="4">
        <f>IF(Score!A64="","",Score!A64)</f>
        <v/>
      </c>
      <c r="B64" s="4">
        <f>IF(Score!A64="","",Score!B64&amp;"")</f>
        <v/>
      </c>
      <c r="C64" s="4">
        <f>IF(Score!A64="","",Score!C64&amp;"")</f>
        <v/>
      </c>
      <c r="D64" s="4">
        <f>IF(Score!A64="","",IF(Score!M64="Yes","Company-managed",""))</f>
        <v/>
      </c>
      <c r="E64" s="4">
        <f>IF(Score!A64="","",IF(Score!N64="Yes","Yes",IF(OR(Score!N64="No",Score!N64="Partly"),"No","Unknown")))</f>
        <v/>
      </c>
      <c r="F64" s="4">
        <f>IF(Score!A64="","",Score!E64&amp;"")</f>
        <v/>
      </c>
      <c r="G64" s="4">
        <f>IF(Score!A64="","",IF(OR(Score!AE64="Not approved",Score!AE64="Retired"),"",IF(Score!AE64="Approved with limits",IF(OR(Score!F64="Public",Score!Z64="Public"),"Public","Internal"),IF(OR(Score!Z64="Public",Score!Z64="Internal",Score!Z64="Confidential",Score!Z64="Restricted"),Score!Z64,""))))</f>
        <v/>
      </c>
      <c r="H64" s="4">
        <f>IF(Score!A64="","",IF(Score!J64="Yes","No",IF(Score!J64="No","Yes","Unknown")))</f>
        <v/>
      </c>
      <c r="I64" s="4">
        <f>IF(Score!A64="","",IF(Score!J64="Yes","Yes","Unknown"))</f>
        <v/>
      </c>
      <c r="J64" s="4">
        <f>IF(Score!A64="","",Score!AA64&amp;"")</f>
        <v/>
      </c>
      <c r="K64" s="4">
        <f>IF(Score!A64="","",Score!AB64&amp;"")</f>
        <v/>
      </c>
      <c r="L64" s="4">
        <f>IF(Score!A64="","","[Decide]")</f>
        <v/>
      </c>
      <c r="M64" s="4">
        <f>IF(Score!A64="","",Score!AC64&amp;"")</f>
        <v/>
      </c>
      <c r="N64" s="4">
        <f>IF(Score!A64="","",TRIM(Score!G64&amp;" "&amp;IF(Score!H64="","[date]",TEXT(Score!H64,"yyyy-mm-dd"))))</f>
        <v/>
      </c>
      <c r="O64" s="4">
        <f>IF(Score!A64="","",Score!AD64&amp;"")</f>
        <v/>
      </c>
      <c r="P64" s="4">
        <f>IF(Score!A64="","",IF(Score!AE64="","Pending review",Score!AE64))</f>
        <v/>
      </c>
      <c r="Q64" s="5">
        <f>IF(Score!A64="","",IF(OR(Score!AE64="Approved",Score!AE64="Approved with limits"),IF(Score!AG64="","",Score!AG64),""))</f>
        <v/>
      </c>
      <c r="R64" s="5">
        <f>IF(OR(Score!A64="",Score!H64=""),"",Score!H64)</f>
        <v/>
      </c>
      <c r="S64" s="5">
        <f>IF(OR(Score!A64="",R64=""),"",R64+Settings!$B$5)</f>
        <v/>
      </c>
      <c r="T64" s="4">
        <f>IF(Score!A64="","","Vetting score "&amp;Score!V64&amp;"/24; recommendation: "&amp;Score!Y64&amp;IF(Score!S64="No","; Q10 No: no protected health information","")&amp;IF(Score!AH64="","","; "&amp;Score!AH64))</f>
        <v/>
      </c>
    </row>
    <row r="65">
      <c r="A65" s="4">
        <f>IF(Score!A65="","",Score!A65)</f>
        <v/>
      </c>
      <c r="B65" s="4">
        <f>IF(Score!A65="","",Score!B65&amp;"")</f>
        <v/>
      </c>
      <c r="C65" s="4">
        <f>IF(Score!A65="","",Score!C65&amp;"")</f>
        <v/>
      </c>
      <c r="D65" s="4">
        <f>IF(Score!A65="","",IF(Score!M65="Yes","Company-managed",""))</f>
        <v/>
      </c>
      <c r="E65" s="4">
        <f>IF(Score!A65="","",IF(Score!N65="Yes","Yes",IF(OR(Score!N65="No",Score!N65="Partly"),"No","Unknown")))</f>
        <v/>
      </c>
      <c r="F65" s="4">
        <f>IF(Score!A65="","",Score!E65&amp;"")</f>
        <v/>
      </c>
      <c r="G65" s="4">
        <f>IF(Score!A65="","",IF(OR(Score!AE65="Not approved",Score!AE65="Retired"),"",IF(Score!AE65="Approved with limits",IF(OR(Score!F65="Public",Score!Z65="Public"),"Public","Internal"),IF(OR(Score!Z65="Public",Score!Z65="Internal",Score!Z65="Confidential",Score!Z65="Restricted"),Score!Z65,""))))</f>
        <v/>
      </c>
      <c r="H65" s="4">
        <f>IF(Score!A65="","",IF(Score!J65="Yes","No",IF(Score!J65="No","Yes","Unknown")))</f>
        <v/>
      </c>
      <c r="I65" s="4">
        <f>IF(Score!A65="","",IF(Score!J65="Yes","Yes","Unknown"))</f>
        <v/>
      </c>
      <c r="J65" s="4">
        <f>IF(Score!A65="","",Score!AA65&amp;"")</f>
        <v/>
      </c>
      <c r="K65" s="4">
        <f>IF(Score!A65="","",Score!AB65&amp;"")</f>
        <v/>
      </c>
      <c r="L65" s="4">
        <f>IF(Score!A65="","","[Decide]")</f>
        <v/>
      </c>
      <c r="M65" s="4">
        <f>IF(Score!A65="","",Score!AC65&amp;"")</f>
        <v/>
      </c>
      <c r="N65" s="4">
        <f>IF(Score!A65="","",TRIM(Score!G65&amp;" "&amp;IF(Score!H65="","[date]",TEXT(Score!H65,"yyyy-mm-dd"))))</f>
        <v/>
      </c>
      <c r="O65" s="4">
        <f>IF(Score!A65="","",Score!AD65&amp;"")</f>
        <v/>
      </c>
      <c r="P65" s="4">
        <f>IF(Score!A65="","",IF(Score!AE65="","Pending review",Score!AE65))</f>
        <v/>
      </c>
      <c r="Q65" s="5">
        <f>IF(Score!A65="","",IF(OR(Score!AE65="Approved",Score!AE65="Approved with limits"),IF(Score!AG65="","",Score!AG65),""))</f>
        <v/>
      </c>
      <c r="R65" s="5">
        <f>IF(OR(Score!A65="",Score!H65=""),"",Score!H65)</f>
        <v/>
      </c>
      <c r="S65" s="5">
        <f>IF(OR(Score!A65="",R65=""),"",R65+Settings!$B$5)</f>
        <v/>
      </c>
      <c r="T65" s="4">
        <f>IF(Score!A65="","","Vetting score "&amp;Score!V65&amp;"/24; recommendation: "&amp;Score!Y65&amp;IF(Score!S65="No","; Q10 No: no protected health information","")&amp;IF(Score!AH65="","","; "&amp;Score!AH65))</f>
        <v/>
      </c>
    </row>
    <row r="66">
      <c r="A66" s="4">
        <f>IF(Score!A66="","",Score!A66)</f>
        <v/>
      </c>
      <c r="B66" s="4">
        <f>IF(Score!A66="","",Score!B66&amp;"")</f>
        <v/>
      </c>
      <c r="C66" s="4">
        <f>IF(Score!A66="","",Score!C66&amp;"")</f>
        <v/>
      </c>
      <c r="D66" s="4">
        <f>IF(Score!A66="","",IF(Score!M66="Yes","Company-managed",""))</f>
        <v/>
      </c>
      <c r="E66" s="4">
        <f>IF(Score!A66="","",IF(Score!N66="Yes","Yes",IF(OR(Score!N66="No",Score!N66="Partly"),"No","Unknown")))</f>
        <v/>
      </c>
      <c r="F66" s="4">
        <f>IF(Score!A66="","",Score!E66&amp;"")</f>
        <v/>
      </c>
      <c r="G66" s="4">
        <f>IF(Score!A66="","",IF(OR(Score!AE66="Not approved",Score!AE66="Retired"),"",IF(Score!AE66="Approved with limits",IF(OR(Score!F66="Public",Score!Z66="Public"),"Public","Internal"),IF(OR(Score!Z66="Public",Score!Z66="Internal",Score!Z66="Confidential",Score!Z66="Restricted"),Score!Z66,""))))</f>
        <v/>
      </c>
      <c r="H66" s="4">
        <f>IF(Score!A66="","",IF(Score!J66="Yes","No",IF(Score!J66="No","Yes","Unknown")))</f>
        <v/>
      </c>
      <c r="I66" s="4">
        <f>IF(Score!A66="","",IF(Score!J66="Yes","Yes","Unknown"))</f>
        <v/>
      </c>
      <c r="J66" s="4">
        <f>IF(Score!A66="","",Score!AA66&amp;"")</f>
        <v/>
      </c>
      <c r="K66" s="4">
        <f>IF(Score!A66="","",Score!AB66&amp;"")</f>
        <v/>
      </c>
      <c r="L66" s="4">
        <f>IF(Score!A66="","","[Decide]")</f>
        <v/>
      </c>
      <c r="M66" s="4">
        <f>IF(Score!A66="","",Score!AC66&amp;"")</f>
        <v/>
      </c>
      <c r="N66" s="4">
        <f>IF(Score!A66="","",TRIM(Score!G66&amp;" "&amp;IF(Score!H66="","[date]",TEXT(Score!H66,"yyyy-mm-dd"))))</f>
        <v/>
      </c>
      <c r="O66" s="4">
        <f>IF(Score!A66="","",Score!AD66&amp;"")</f>
        <v/>
      </c>
      <c r="P66" s="4">
        <f>IF(Score!A66="","",IF(Score!AE66="","Pending review",Score!AE66))</f>
        <v/>
      </c>
      <c r="Q66" s="5">
        <f>IF(Score!A66="","",IF(OR(Score!AE66="Approved",Score!AE66="Approved with limits"),IF(Score!AG66="","",Score!AG66),""))</f>
        <v/>
      </c>
      <c r="R66" s="5">
        <f>IF(OR(Score!A66="",Score!H66=""),"",Score!H66)</f>
        <v/>
      </c>
      <c r="S66" s="5">
        <f>IF(OR(Score!A66="",R66=""),"",R66+Settings!$B$5)</f>
        <v/>
      </c>
      <c r="T66" s="4">
        <f>IF(Score!A66="","","Vetting score "&amp;Score!V66&amp;"/24; recommendation: "&amp;Score!Y66&amp;IF(Score!S66="No","; Q10 No: no protected health information","")&amp;IF(Score!AH66="","","; "&amp;Score!AH66))</f>
        <v/>
      </c>
    </row>
    <row r="67">
      <c r="A67" s="4">
        <f>IF(Score!A67="","",Score!A67)</f>
        <v/>
      </c>
      <c r="B67" s="4">
        <f>IF(Score!A67="","",Score!B67&amp;"")</f>
        <v/>
      </c>
      <c r="C67" s="4">
        <f>IF(Score!A67="","",Score!C67&amp;"")</f>
        <v/>
      </c>
      <c r="D67" s="4">
        <f>IF(Score!A67="","",IF(Score!M67="Yes","Company-managed",""))</f>
        <v/>
      </c>
      <c r="E67" s="4">
        <f>IF(Score!A67="","",IF(Score!N67="Yes","Yes",IF(OR(Score!N67="No",Score!N67="Partly"),"No","Unknown")))</f>
        <v/>
      </c>
      <c r="F67" s="4">
        <f>IF(Score!A67="","",Score!E67&amp;"")</f>
        <v/>
      </c>
      <c r="G67" s="4">
        <f>IF(Score!A67="","",IF(OR(Score!AE67="Not approved",Score!AE67="Retired"),"",IF(Score!AE67="Approved with limits",IF(OR(Score!F67="Public",Score!Z67="Public"),"Public","Internal"),IF(OR(Score!Z67="Public",Score!Z67="Internal",Score!Z67="Confidential",Score!Z67="Restricted"),Score!Z67,""))))</f>
        <v/>
      </c>
      <c r="H67" s="4">
        <f>IF(Score!A67="","",IF(Score!J67="Yes","No",IF(Score!J67="No","Yes","Unknown")))</f>
        <v/>
      </c>
      <c r="I67" s="4">
        <f>IF(Score!A67="","",IF(Score!J67="Yes","Yes","Unknown"))</f>
        <v/>
      </c>
      <c r="J67" s="4">
        <f>IF(Score!A67="","",Score!AA67&amp;"")</f>
        <v/>
      </c>
      <c r="K67" s="4">
        <f>IF(Score!A67="","",Score!AB67&amp;"")</f>
        <v/>
      </c>
      <c r="L67" s="4">
        <f>IF(Score!A67="","","[Decide]")</f>
        <v/>
      </c>
      <c r="M67" s="4">
        <f>IF(Score!A67="","",Score!AC67&amp;"")</f>
        <v/>
      </c>
      <c r="N67" s="4">
        <f>IF(Score!A67="","",TRIM(Score!G67&amp;" "&amp;IF(Score!H67="","[date]",TEXT(Score!H67,"yyyy-mm-dd"))))</f>
        <v/>
      </c>
      <c r="O67" s="4">
        <f>IF(Score!A67="","",Score!AD67&amp;"")</f>
        <v/>
      </c>
      <c r="P67" s="4">
        <f>IF(Score!A67="","",IF(Score!AE67="","Pending review",Score!AE67))</f>
        <v/>
      </c>
      <c r="Q67" s="5">
        <f>IF(Score!A67="","",IF(OR(Score!AE67="Approved",Score!AE67="Approved with limits"),IF(Score!AG67="","",Score!AG67),""))</f>
        <v/>
      </c>
      <c r="R67" s="5">
        <f>IF(OR(Score!A67="",Score!H67=""),"",Score!H67)</f>
        <v/>
      </c>
      <c r="S67" s="5">
        <f>IF(OR(Score!A67="",R67=""),"",R67+Settings!$B$5)</f>
        <v/>
      </c>
      <c r="T67" s="4">
        <f>IF(Score!A67="","","Vetting score "&amp;Score!V67&amp;"/24; recommendation: "&amp;Score!Y67&amp;IF(Score!S67="No","; Q10 No: no protected health information","")&amp;IF(Score!AH67="","","; "&amp;Score!AH67))</f>
        <v/>
      </c>
    </row>
    <row r="68">
      <c r="A68" s="4">
        <f>IF(Score!A68="","",Score!A68)</f>
        <v/>
      </c>
      <c r="B68" s="4">
        <f>IF(Score!A68="","",Score!B68&amp;"")</f>
        <v/>
      </c>
      <c r="C68" s="4">
        <f>IF(Score!A68="","",Score!C68&amp;"")</f>
        <v/>
      </c>
      <c r="D68" s="4">
        <f>IF(Score!A68="","",IF(Score!M68="Yes","Company-managed",""))</f>
        <v/>
      </c>
      <c r="E68" s="4">
        <f>IF(Score!A68="","",IF(Score!N68="Yes","Yes",IF(OR(Score!N68="No",Score!N68="Partly"),"No","Unknown")))</f>
        <v/>
      </c>
      <c r="F68" s="4">
        <f>IF(Score!A68="","",Score!E68&amp;"")</f>
        <v/>
      </c>
      <c r="G68" s="4">
        <f>IF(Score!A68="","",IF(OR(Score!AE68="Not approved",Score!AE68="Retired"),"",IF(Score!AE68="Approved with limits",IF(OR(Score!F68="Public",Score!Z68="Public"),"Public","Internal"),IF(OR(Score!Z68="Public",Score!Z68="Internal",Score!Z68="Confidential",Score!Z68="Restricted"),Score!Z68,""))))</f>
        <v/>
      </c>
      <c r="H68" s="4">
        <f>IF(Score!A68="","",IF(Score!J68="Yes","No",IF(Score!J68="No","Yes","Unknown")))</f>
        <v/>
      </c>
      <c r="I68" s="4">
        <f>IF(Score!A68="","",IF(Score!J68="Yes","Yes","Unknown"))</f>
        <v/>
      </c>
      <c r="J68" s="4">
        <f>IF(Score!A68="","",Score!AA68&amp;"")</f>
        <v/>
      </c>
      <c r="K68" s="4">
        <f>IF(Score!A68="","",Score!AB68&amp;"")</f>
        <v/>
      </c>
      <c r="L68" s="4">
        <f>IF(Score!A68="","","[Decide]")</f>
        <v/>
      </c>
      <c r="M68" s="4">
        <f>IF(Score!A68="","",Score!AC68&amp;"")</f>
        <v/>
      </c>
      <c r="N68" s="4">
        <f>IF(Score!A68="","",TRIM(Score!G68&amp;" "&amp;IF(Score!H68="","[date]",TEXT(Score!H68,"yyyy-mm-dd"))))</f>
        <v/>
      </c>
      <c r="O68" s="4">
        <f>IF(Score!A68="","",Score!AD68&amp;"")</f>
        <v/>
      </c>
      <c r="P68" s="4">
        <f>IF(Score!A68="","",IF(Score!AE68="","Pending review",Score!AE68))</f>
        <v/>
      </c>
      <c r="Q68" s="5">
        <f>IF(Score!A68="","",IF(OR(Score!AE68="Approved",Score!AE68="Approved with limits"),IF(Score!AG68="","",Score!AG68),""))</f>
        <v/>
      </c>
      <c r="R68" s="5">
        <f>IF(OR(Score!A68="",Score!H68=""),"",Score!H68)</f>
        <v/>
      </c>
      <c r="S68" s="5">
        <f>IF(OR(Score!A68="",R68=""),"",R68+Settings!$B$5)</f>
        <v/>
      </c>
      <c r="T68" s="4">
        <f>IF(Score!A68="","","Vetting score "&amp;Score!V68&amp;"/24; recommendation: "&amp;Score!Y68&amp;IF(Score!S68="No","; Q10 No: no protected health information","")&amp;IF(Score!AH68="","","; "&amp;Score!AH68))</f>
        <v/>
      </c>
    </row>
    <row r="69">
      <c r="A69" s="4">
        <f>IF(Score!A69="","",Score!A69)</f>
        <v/>
      </c>
      <c r="B69" s="4">
        <f>IF(Score!A69="","",Score!B69&amp;"")</f>
        <v/>
      </c>
      <c r="C69" s="4">
        <f>IF(Score!A69="","",Score!C69&amp;"")</f>
        <v/>
      </c>
      <c r="D69" s="4">
        <f>IF(Score!A69="","",IF(Score!M69="Yes","Company-managed",""))</f>
        <v/>
      </c>
      <c r="E69" s="4">
        <f>IF(Score!A69="","",IF(Score!N69="Yes","Yes",IF(OR(Score!N69="No",Score!N69="Partly"),"No","Unknown")))</f>
        <v/>
      </c>
      <c r="F69" s="4">
        <f>IF(Score!A69="","",Score!E69&amp;"")</f>
        <v/>
      </c>
      <c r="G69" s="4">
        <f>IF(Score!A69="","",IF(OR(Score!AE69="Not approved",Score!AE69="Retired"),"",IF(Score!AE69="Approved with limits",IF(OR(Score!F69="Public",Score!Z69="Public"),"Public","Internal"),IF(OR(Score!Z69="Public",Score!Z69="Internal",Score!Z69="Confidential",Score!Z69="Restricted"),Score!Z69,""))))</f>
        <v/>
      </c>
      <c r="H69" s="4">
        <f>IF(Score!A69="","",IF(Score!J69="Yes","No",IF(Score!J69="No","Yes","Unknown")))</f>
        <v/>
      </c>
      <c r="I69" s="4">
        <f>IF(Score!A69="","",IF(Score!J69="Yes","Yes","Unknown"))</f>
        <v/>
      </c>
      <c r="J69" s="4">
        <f>IF(Score!A69="","",Score!AA69&amp;"")</f>
        <v/>
      </c>
      <c r="K69" s="4">
        <f>IF(Score!A69="","",Score!AB69&amp;"")</f>
        <v/>
      </c>
      <c r="L69" s="4">
        <f>IF(Score!A69="","","[Decide]")</f>
        <v/>
      </c>
      <c r="M69" s="4">
        <f>IF(Score!A69="","",Score!AC69&amp;"")</f>
        <v/>
      </c>
      <c r="N69" s="4">
        <f>IF(Score!A69="","",TRIM(Score!G69&amp;" "&amp;IF(Score!H69="","[date]",TEXT(Score!H69,"yyyy-mm-dd"))))</f>
        <v/>
      </c>
      <c r="O69" s="4">
        <f>IF(Score!A69="","",Score!AD69&amp;"")</f>
        <v/>
      </c>
      <c r="P69" s="4">
        <f>IF(Score!A69="","",IF(Score!AE69="","Pending review",Score!AE69))</f>
        <v/>
      </c>
      <c r="Q69" s="5">
        <f>IF(Score!A69="","",IF(OR(Score!AE69="Approved",Score!AE69="Approved with limits"),IF(Score!AG69="","",Score!AG69),""))</f>
        <v/>
      </c>
      <c r="R69" s="5">
        <f>IF(OR(Score!A69="",Score!H69=""),"",Score!H69)</f>
        <v/>
      </c>
      <c r="S69" s="5">
        <f>IF(OR(Score!A69="",R69=""),"",R69+Settings!$B$5)</f>
        <v/>
      </c>
      <c r="T69" s="4">
        <f>IF(Score!A69="","","Vetting score "&amp;Score!V69&amp;"/24; recommendation: "&amp;Score!Y69&amp;IF(Score!S69="No","; Q10 No: no protected health information","")&amp;IF(Score!AH69="","","; "&amp;Score!AH69))</f>
        <v/>
      </c>
    </row>
    <row r="70">
      <c r="A70" s="4">
        <f>IF(Score!A70="","",Score!A70)</f>
        <v/>
      </c>
      <c r="B70" s="4">
        <f>IF(Score!A70="","",Score!B70&amp;"")</f>
        <v/>
      </c>
      <c r="C70" s="4">
        <f>IF(Score!A70="","",Score!C70&amp;"")</f>
        <v/>
      </c>
      <c r="D70" s="4">
        <f>IF(Score!A70="","",IF(Score!M70="Yes","Company-managed",""))</f>
        <v/>
      </c>
      <c r="E70" s="4">
        <f>IF(Score!A70="","",IF(Score!N70="Yes","Yes",IF(OR(Score!N70="No",Score!N70="Partly"),"No","Unknown")))</f>
        <v/>
      </c>
      <c r="F70" s="4">
        <f>IF(Score!A70="","",Score!E70&amp;"")</f>
        <v/>
      </c>
      <c r="G70" s="4">
        <f>IF(Score!A70="","",IF(OR(Score!AE70="Not approved",Score!AE70="Retired"),"",IF(Score!AE70="Approved with limits",IF(OR(Score!F70="Public",Score!Z70="Public"),"Public","Internal"),IF(OR(Score!Z70="Public",Score!Z70="Internal",Score!Z70="Confidential",Score!Z70="Restricted"),Score!Z70,""))))</f>
        <v/>
      </c>
      <c r="H70" s="4">
        <f>IF(Score!A70="","",IF(Score!J70="Yes","No",IF(Score!J70="No","Yes","Unknown")))</f>
        <v/>
      </c>
      <c r="I70" s="4">
        <f>IF(Score!A70="","",IF(Score!J70="Yes","Yes","Unknown"))</f>
        <v/>
      </c>
      <c r="J70" s="4">
        <f>IF(Score!A70="","",Score!AA70&amp;"")</f>
        <v/>
      </c>
      <c r="K70" s="4">
        <f>IF(Score!A70="","",Score!AB70&amp;"")</f>
        <v/>
      </c>
      <c r="L70" s="4">
        <f>IF(Score!A70="","","[Decide]")</f>
        <v/>
      </c>
      <c r="M70" s="4">
        <f>IF(Score!A70="","",Score!AC70&amp;"")</f>
        <v/>
      </c>
      <c r="N70" s="4">
        <f>IF(Score!A70="","",TRIM(Score!G70&amp;" "&amp;IF(Score!H70="","[date]",TEXT(Score!H70,"yyyy-mm-dd"))))</f>
        <v/>
      </c>
      <c r="O70" s="4">
        <f>IF(Score!A70="","",Score!AD70&amp;"")</f>
        <v/>
      </c>
      <c r="P70" s="4">
        <f>IF(Score!A70="","",IF(Score!AE70="","Pending review",Score!AE70))</f>
        <v/>
      </c>
      <c r="Q70" s="5">
        <f>IF(Score!A70="","",IF(OR(Score!AE70="Approved",Score!AE70="Approved with limits"),IF(Score!AG70="","",Score!AG70),""))</f>
        <v/>
      </c>
      <c r="R70" s="5">
        <f>IF(OR(Score!A70="",Score!H70=""),"",Score!H70)</f>
        <v/>
      </c>
      <c r="S70" s="5">
        <f>IF(OR(Score!A70="",R70=""),"",R70+Settings!$B$5)</f>
        <v/>
      </c>
      <c r="T70" s="4">
        <f>IF(Score!A70="","","Vetting score "&amp;Score!V70&amp;"/24; recommendation: "&amp;Score!Y70&amp;IF(Score!S70="No","; Q10 No: no protected health information","")&amp;IF(Score!AH70="","","; "&amp;Score!AH70))</f>
        <v/>
      </c>
    </row>
    <row r="71">
      <c r="A71" s="4">
        <f>IF(Score!A71="","",Score!A71)</f>
        <v/>
      </c>
      <c r="B71" s="4">
        <f>IF(Score!A71="","",Score!B71&amp;"")</f>
        <v/>
      </c>
      <c r="C71" s="4">
        <f>IF(Score!A71="","",Score!C71&amp;"")</f>
        <v/>
      </c>
      <c r="D71" s="4">
        <f>IF(Score!A71="","",IF(Score!M71="Yes","Company-managed",""))</f>
        <v/>
      </c>
      <c r="E71" s="4">
        <f>IF(Score!A71="","",IF(Score!N71="Yes","Yes",IF(OR(Score!N71="No",Score!N71="Partly"),"No","Unknown")))</f>
        <v/>
      </c>
      <c r="F71" s="4">
        <f>IF(Score!A71="","",Score!E71&amp;"")</f>
        <v/>
      </c>
      <c r="G71" s="4">
        <f>IF(Score!A71="","",IF(OR(Score!AE71="Not approved",Score!AE71="Retired"),"",IF(Score!AE71="Approved with limits",IF(OR(Score!F71="Public",Score!Z71="Public"),"Public","Internal"),IF(OR(Score!Z71="Public",Score!Z71="Internal",Score!Z71="Confidential",Score!Z71="Restricted"),Score!Z71,""))))</f>
        <v/>
      </c>
      <c r="H71" s="4">
        <f>IF(Score!A71="","",IF(Score!J71="Yes","No",IF(Score!J71="No","Yes","Unknown")))</f>
        <v/>
      </c>
      <c r="I71" s="4">
        <f>IF(Score!A71="","",IF(Score!J71="Yes","Yes","Unknown"))</f>
        <v/>
      </c>
      <c r="J71" s="4">
        <f>IF(Score!A71="","",Score!AA71&amp;"")</f>
        <v/>
      </c>
      <c r="K71" s="4">
        <f>IF(Score!A71="","",Score!AB71&amp;"")</f>
        <v/>
      </c>
      <c r="L71" s="4">
        <f>IF(Score!A71="","","[Decide]")</f>
        <v/>
      </c>
      <c r="M71" s="4">
        <f>IF(Score!A71="","",Score!AC71&amp;"")</f>
        <v/>
      </c>
      <c r="N71" s="4">
        <f>IF(Score!A71="","",TRIM(Score!G71&amp;" "&amp;IF(Score!H71="","[date]",TEXT(Score!H71,"yyyy-mm-dd"))))</f>
        <v/>
      </c>
      <c r="O71" s="4">
        <f>IF(Score!A71="","",Score!AD71&amp;"")</f>
        <v/>
      </c>
      <c r="P71" s="4">
        <f>IF(Score!A71="","",IF(Score!AE71="","Pending review",Score!AE71))</f>
        <v/>
      </c>
      <c r="Q71" s="5">
        <f>IF(Score!A71="","",IF(OR(Score!AE71="Approved",Score!AE71="Approved with limits"),IF(Score!AG71="","",Score!AG71),""))</f>
        <v/>
      </c>
      <c r="R71" s="5">
        <f>IF(OR(Score!A71="",Score!H71=""),"",Score!H71)</f>
        <v/>
      </c>
      <c r="S71" s="5">
        <f>IF(OR(Score!A71="",R71=""),"",R71+Settings!$B$5)</f>
        <v/>
      </c>
      <c r="T71" s="4">
        <f>IF(Score!A71="","","Vetting score "&amp;Score!V71&amp;"/24; recommendation: "&amp;Score!Y71&amp;IF(Score!S71="No","; Q10 No: no protected health information","")&amp;IF(Score!AH71="","","; "&amp;Score!AH71))</f>
        <v/>
      </c>
    </row>
    <row r="72">
      <c r="A72" s="4">
        <f>IF(Score!A72="","",Score!A72)</f>
        <v/>
      </c>
      <c r="B72" s="4">
        <f>IF(Score!A72="","",Score!B72&amp;"")</f>
        <v/>
      </c>
      <c r="C72" s="4">
        <f>IF(Score!A72="","",Score!C72&amp;"")</f>
        <v/>
      </c>
      <c r="D72" s="4">
        <f>IF(Score!A72="","",IF(Score!M72="Yes","Company-managed",""))</f>
        <v/>
      </c>
      <c r="E72" s="4">
        <f>IF(Score!A72="","",IF(Score!N72="Yes","Yes",IF(OR(Score!N72="No",Score!N72="Partly"),"No","Unknown")))</f>
        <v/>
      </c>
      <c r="F72" s="4">
        <f>IF(Score!A72="","",Score!E72&amp;"")</f>
        <v/>
      </c>
      <c r="G72" s="4">
        <f>IF(Score!A72="","",IF(OR(Score!AE72="Not approved",Score!AE72="Retired"),"",IF(Score!AE72="Approved with limits",IF(OR(Score!F72="Public",Score!Z72="Public"),"Public","Internal"),IF(OR(Score!Z72="Public",Score!Z72="Internal",Score!Z72="Confidential",Score!Z72="Restricted"),Score!Z72,""))))</f>
        <v/>
      </c>
      <c r="H72" s="4">
        <f>IF(Score!A72="","",IF(Score!J72="Yes","No",IF(Score!J72="No","Yes","Unknown")))</f>
        <v/>
      </c>
      <c r="I72" s="4">
        <f>IF(Score!A72="","",IF(Score!J72="Yes","Yes","Unknown"))</f>
        <v/>
      </c>
      <c r="J72" s="4">
        <f>IF(Score!A72="","",Score!AA72&amp;"")</f>
        <v/>
      </c>
      <c r="K72" s="4">
        <f>IF(Score!A72="","",Score!AB72&amp;"")</f>
        <v/>
      </c>
      <c r="L72" s="4">
        <f>IF(Score!A72="","","[Decide]")</f>
        <v/>
      </c>
      <c r="M72" s="4">
        <f>IF(Score!A72="","",Score!AC72&amp;"")</f>
        <v/>
      </c>
      <c r="N72" s="4">
        <f>IF(Score!A72="","",TRIM(Score!G72&amp;" "&amp;IF(Score!H72="","[date]",TEXT(Score!H72,"yyyy-mm-dd"))))</f>
        <v/>
      </c>
      <c r="O72" s="4">
        <f>IF(Score!A72="","",Score!AD72&amp;"")</f>
        <v/>
      </c>
      <c r="P72" s="4">
        <f>IF(Score!A72="","",IF(Score!AE72="","Pending review",Score!AE72))</f>
        <v/>
      </c>
      <c r="Q72" s="5">
        <f>IF(Score!A72="","",IF(OR(Score!AE72="Approved",Score!AE72="Approved with limits"),IF(Score!AG72="","",Score!AG72),""))</f>
        <v/>
      </c>
      <c r="R72" s="5">
        <f>IF(OR(Score!A72="",Score!H72=""),"",Score!H72)</f>
        <v/>
      </c>
      <c r="S72" s="5">
        <f>IF(OR(Score!A72="",R72=""),"",R72+Settings!$B$5)</f>
        <v/>
      </c>
      <c r="T72" s="4">
        <f>IF(Score!A72="","","Vetting score "&amp;Score!V72&amp;"/24; recommendation: "&amp;Score!Y72&amp;IF(Score!S72="No","; Q10 No: no protected health information","")&amp;IF(Score!AH72="","","; "&amp;Score!AH72))</f>
        <v/>
      </c>
    </row>
    <row r="73">
      <c r="A73" s="4">
        <f>IF(Score!A73="","",Score!A73)</f>
        <v/>
      </c>
      <c r="B73" s="4">
        <f>IF(Score!A73="","",Score!B73&amp;"")</f>
        <v/>
      </c>
      <c r="C73" s="4">
        <f>IF(Score!A73="","",Score!C73&amp;"")</f>
        <v/>
      </c>
      <c r="D73" s="4">
        <f>IF(Score!A73="","",IF(Score!M73="Yes","Company-managed",""))</f>
        <v/>
      </c>
      <c r="E73" s="4">
        <f>IF(Score!A73="","",IF(Score!N73="Yes","Yes",IF(OR(Score!N73="No",Score!N73="Partly"),"No","Unknown")))</f>
        <v/>
      </c>
      <c r="F73" s="4">
        <f>IF(Score!A73="","",Score!E73&amp;"")</f>
        <v/>
      </c>
      <c r="G73" s="4">
        <f>IF(Score!A73="","",IF(OR(Score!AE73="Not approved",Score!AE73="Retired"),"",IF(Score!AE73="Approved with limits",IF(OR(Score!F73="Public",Score!Z73="Public"),"Public","Internal"),IF(OR(Score!Z73="Public",Score!Z73="Internal",Score!Z73="Confidential",Score!Z73="Restricted"),Score!Z73,""))))</f>
        <v/>
      </c>
      <c r="H73" s="4">
        <f>IF(Score!A73="","",IF(Score!J73="Yes","No",IF(Score!J73="No","Yes","Unknown")))</f>
        <v/>
      </c>
      <c r="I73" s="4">
        <f>IF(Score!A73="","",IF(Score!J73="Yes","Yes","Unknown"))</f>
        <v/>
      </c>
      <c r="J73" s="4">
        <f>IF(Score!A73="","",Score!AA73&amp;"")</f>
        <v/>
      </c>
      <c r="K73" s="4">
        <f>IF(Score!A73="","",Score!AB73&amp;"")</f>
        <v/>
      </c>
      <c r="L73" s="4">
        <f>IF(Score!A73="","","[Decide]")</f>
        <v/>
      </c>
      <c r="M73" s="4">
        <f>IF(Score!A73="","",Score!AC73&amp;"")</f>
        <v/>
      </c>
      <c r="N73" s="4">
        <f>IF(Score!A73="","",TRIM(Score!G73&amp;" "&amp;IF(Score!H73="","[date]",TEXT(Score!H73,"yyyy-mm-dd"))))</f>
        <v/>
      </c>
      <c r="O73" s="4">
        <f>IF(Score!A73="","",Score!AD73&amp;"")</f>
        <v/>
      </c>
      <c r="P73" s="4">
        <f>IF(Score!A73="","",IF(Score!AE73="","Pending review",Score!AE73))</f>
        <v/>
      </c>
      <c r="Q73" s="5">
        <f>IF(Score!A73="","",IF(OR(Score!AE73="Approved",Score!AE73="Approved with limits"),IF(Score!AG73="","",Score!AG73),""))</f>
        <v/>
      </c>
      <c r="R73" s="5">
        <f>IF(OR(Score!A73="",Score!H73=""),"",Score!H73)</f>
        <v/>
      </c>
      <c r="S73" s="5">
        <f>IF(OR(Score!A73="",R73=""),"",R73+Settings!$B$5)</f>
        <v/>
      </c>
      <c r="T73" s="4">
        <f>IF(Score!A73="","","Vetting score "&amp;Score!V73&amp;"/24; recommendation: "&amp;Score!Y73&amp;IF(Score!S73="No","; Q10 No: no protected health information","")&amp;IF(Score!AH73="","","; "&amp;Score!AH73))</f>
        <v/>
      </c>
    </row>
    <row r="74">
      <c r="A74" s="4">
        <f>IF(Score!A74="","",Score!A74)</f>
        <v/>
      </c>
      <c r="B74" s="4">
        <f>IF(Score!A74="","",Score!B74&amp;"")</f>
        <v/>
      </c>
      <c r="C74" s="4">
        <f>IF(Score!A74="","",Score!C74&amp;"")</f>
        <v/>
      </c>
      <c r="D74" s="4">
        <f>IF(Score!A74="","",IF(Score!M74="Yes","Company-managed",""))</f>
        <v/>
      </c>
      <c r="E74" s="4">
        <f>IF(Score!A74="","",IF(Score!N74="Yes","Yes",IF(OR(Score!N74="No",Score!N74="Partly"),"No","Unknown")))</f>
        <v/>
      </c>
      <c r="F74" s="4">
        <f>IF(Score!A74="","",Score!E74&amp;"")</f>
        <v/>
      </c>
      <c r="G74" s="4">
        <f>IF(Score!A74="","",IF(OR(Score!AE74="Not approved",Score!AE74="Retired"),"",IF(Score!AE74="Approved with limits",IF(OR(Score!F74="Public",Score!Z74="Public"),"Public","Internal"),IF(OR(Score!Z74="Public",Score!Z74="Internal",Score!Z74="Confidential",Score!Z74="Restricted"),Score!Z74,""))))</f>
        <v/>
      </c>
      <c r="H74" s="4">
        <f>IF(Score!A74="","",IF(Score!J74="Yes","No",IF(Score!J74="No","Yes","Unknown")))</f>
        <v/>
      </c>
      <c r="I74" s="4">
        <f>IF(Score!A74="","",IF(Score!J74="Yes","Yes","Unknown"))</f>
        <v/>
      </c>
      <c r="J74" s="4">
        <f>IF(Score!A74="","",Score!AA74&amp;"")</f>
        <v/>
      </c>
      <c r="K74" s="4">
        <f>IF(Score!A74="","",Score!AB74&amp;"")</f>
        <v/>
      </c>
      <c r="L74" s="4">
        <f>IF(Score!A74="","","[Decide]")</f>
        <v/>
      </c>
      <c r="M74" s="4">
        <f>IF(Score!A74="","",Score!AC74&amp;"")</f>
        <v/>
      </c>
      <c r="N74" s="4">
        <f>IF(Score!A74="","",TRIM(Score!G74&amp;" "&amp;IF(Score!H74="","[date]",TEXT(Score!H74,"yyyy-mm-dd"))))</f>
        <v/>
      </c>
      <c r="O74" s="4">
        <f>IF(Score!A74="","",Score!AD74&amp;"")</f>
        <v/>
      </c>
      <c r="P74" s="4">
        <f>IF(Score!A74="","",IF(Score!AE74="","Pending review",Score!AE74))</f>
        <v/>
      </c>
      <c r="Q74" s="5">
        <f>IF(Score!A74="","",IF(OR(Score!AE74="Approved",Score!AE74="Approved with limits"),IF(Score!AG74="","",Score!AG74),""))</f>
        <v/>
      </c>
      <c r="R74" s="5">
        <f>IF(OR(Score!A74="",Score!H74=""),"",Score!H74)</f>
        <v/>
      </c>
      <c r="S74" s="5">
        <f>IF(OR(Score!A74="",R74=""),"",R74+Settings!$B$5)</f>
        <v/>
      </c>
      <c r="T74" s="4">
        <f>IF(Score!A74="","","Vetting score "&amp;Score!V74&amp;"/24; recommendation: "&amp;Score!Y74&amp;IF(Score!S74="No","; Q10 No: no protected health information","")&amp;IF(Score!AH74="","","; "&amp;Score!AH74))</f>
        <v/>
      </c>
    </row>
    <row r="75">
      <c r="A75" s="4">
        <f>IF(Score!A75="","",Score!A75)</f>
        <v/>
      </c>
      <c r="B75" s="4">
        <f>IF(Score!A75="","",Score!B75&amp;"")</f>
        <v/>
      </c>
      <c r="C75" s="4">
        <f>IF(Score!A75="","",Score!C75&amp;"")</f>
        <v/>
      </c>
      <c r="D75" s="4">
        <f>IF(Score!A75="","",IF(Score!M75="Yes","Company-managed",""))</f>
        <v/>
      </c>
      <c r="E75" s="4">
        <f>IF(Score!A75="","",IF(Score!N75="Yes","Yes",IF(OR(Score!N75="No",Score!N75="Partly"),"No","Unknown")))</f>
        <v/>
      </c>
      <c r="F75" s="4">
        <f>IF(Score!A75="","",Score!E75&amp;"")</f>
        <v/>
      </c>
      <c r="G75" s="4">
        <f>IF(Score!A75="","",IF(OR(Score!AE75="Not approved",Score!AE75="Retired"),"",IF(Score!AE75="Approved with limits",IF(OR(Score!F75="Public",Score!Z75="Public"),"Public","Internal"),IF(OR(Score!Z75="Public",Score!Z75="Internal",Score!Z75="Confidential",Score!Z75="Restricted"),Score!Z75,""))))</f>
        <v/>
      </c>
      <c r="H75" s="4">
        <f>IF(Score!A75="","",IF(Score!J75="Yes","No",IF(Score!J75="No","Yes","Unknown")))</f>
        <v/>
      </c>
      <c r="I75" s="4">
        <f>IF(Score!A75="","",IF(Score!J75="Yes","Yes","Unknown"))</f>
        <v/>
      </c>
      <c r="J75" s="4">
        <f>IF(Score!A75="","",Score!AA75&amp;"")</f>
        <v/>
      </c>
      <c r="K75" s="4">
        <f>IF(Score!A75="","",Score!AB75&amp;"")</f>
        <v/>
      </c>
      <c r="L75" s="4">
        <f>IF(Score!A75="","","[Decide]")</f>
        <v/>
      </c>
      <c r="M75" s="4">
        <f>IF(Score!A75="","",Score!AC75&amp;"")</f>
        <v/>
      </c>
      <c r="N75" s="4">
        <f>IF(Score!A75="","",TRIM(Score!G75&amp;" "&amp;IF(Score!H75="","[date]",TEXT(Score!H75,"yyyy-mm-dd"))))</f>
        <v/>
      </c>
      <c r="O75" s="4">
        <f>IF(Score!A75="","",Score!AD75&amp;"")</f>
        <v/>
      </c>
      <c r="P75" s="4">
        <f>IF(Score!A75="","",IF(Score!AE75="","Pending review",Score!AE75))</f>
        <v/>
      </c>
      <c r="Q75" s="5">
        <f>IF(Score!A75="","",IF(OR(Score!AE75="Approved",Score!AE75="Approved with limits"),IF(Score!AG75="","",Score!AG75),""))</f>
        <v/>
      </c>
      <c r="R75" s="5">
        <f>IF(OR(Score!A75="",Score!H75=""),"",Score!H75)</f>
        <v/>
      </c>
      <c r="S75" s="5">
        <f>IF(OR(Score!A75="",R75=""),"",R75+Settings!$B$5)</f>
        <v/>
      </c>
      <c r="T75" s="4">
        <f>IF(Score!A75="","","Vetting score "&amp;Score!V75&amp;"/24; recommendation: "&amp;Score!Y75&amp;IF(Score!S75="No","; Q10 No: no protected health information","")&amp;IF(Score!AH75="","","; "&amp;Score!AH75))</f>
        <v/>
      </c>
    </row>
    <row r="76">
      <c r="A76" s="4">
        <f>IF(Score!A76="","",Score!A76)</f>
        <v/>
      </c>
      <c r="B76" s="4">
        <f>IF(Score!A76="","",Score!B76&amp;"")</f>
        <v/>
      </c>
      <c r="C76" s="4">
        <f>IF(Score!A76="","",Score!C76&amp;"")</f>
        <v/>
      </c>
      <c r="D76" s="4">
        <f>IF(Score!A76="","",IF(Score!M76="Yes","Company-managed",""))</f>
        <v/>
      </c>
      <c r="E76" s="4">
        <f>IF(Score!A76="","",IF(Score!N76="Yes","Yes",IF(OR(Score!N76="No",Score!N76="Partly"),"No","Unknown")))</f>
        <v/>
      </c>
      <c r="F76" s="4">
        <f>IF(Score!A76="","",Score!E76&amp;"")</f>
        <v/>
      </c>
      <c r="G76" s="4">
        <f>IF(Score!A76="","",IF(OR(Score!AE76="Not approved",Score!AE76="Retired"),"",IF(Score!AE76="Approved with limits",IF(OR(Score!F76="Public",Score!Z76="Public"),"Public","Internal"),IF(OR(Score!Z76="Public",Score!Z76="Internal",Score!Z76="Confidential",Score!Z76="Restricted"),Score!Z76,""))))</f>
        <v/>
      </c>
      <c r="H76" s="4">
        <f>IF(Score!A76="","",IF(Score!J76="Yes","No",IF(Score!J76="No","Yes","Unknown")))</f>
        <v/>
      </c>
      <c r="I76" s="4">
        <f>IF(Score!A76="","",IF(Score!J76="Yes","Yes","Unknown"))</f>
        <v/>
      </c>
      <c r="J76" s="4">
        <f>IF(Score!A76="","",Score!AA76&amp;"")</f>
        <v/>
      </c>
      <c r="K76" s="4">
        <f>IF(Score!A76="","",Score!AB76&amp;"")</f>
        <v/>
      </c>
      <c r="L76" s="4">
        <f>IF(Score!A76="","","[Decide]")</f>
        <v/>
      </c>
      <c r="M76" s="4">
        <f>IF(Score!A76="","",Score!AC76&amp;"")</f>
        <v/>
      </c>
      <c r="N76" s="4">
        <f>IF(Score!A76="","",TRIM(Score!G76&amp;" "&amp;IF(Score!H76="","[date]",TEXT(Score!H76,"yyyy-mm-dd"))))</f>
        <v/>
      </c>
      <c r="O76" s="4">
        <f>IF(Score!A76="","",Score!AD76&amp;"")</f>
        <v/>
      </c>
      <c r="P76" s="4">
        <f>IF(Score!A76="","",IF(Score!AE76="","Pending review",Score!AE76))</f>
        <v/>
      </c>
      <c r="Q76" s="5">
        <f>IF(Score!A76="","",IF(OR(Score!AE76="Approved",Score!AE76="Approved with limits"),IF(Score!AG76="","",Score!AG76),""))</f>
        <v/>
      </c>
      <c r="R76" s="5">
        <f>IF(OR(Score!A76="",Score!H76=""),"",Score!H76)</f>
        <v/>
      </c>
      <c r="S76" s="5">
        <f>IF(OR(Score!A76="",R76=""),"",R76+Settings!$B$5)</f>
        <v/>
      </c>
      <c r="T76" s="4">
        <f>IF(Score!A76="","","Vetting score "&amp;Score!V76&amp;"/24; recommendation: "&amp;Score!Y76&amp;IF(Score!S76="No","; Q10 No: no protected health information","")&amp;IF(Score!AH76="","","; "&amp;Score!AH76))</f>
        <v/>
      </c>
    </row>
    <row r="77">
      <c r="A77" s="4">
        <f>IF(Score!A77="","",Score!A77)</f>
        <v/>
      </c>
      <c r="B77" s="4">
        <f>IF(Score!A77="","",Score!B77&amp;"")</f>
        <v/>
      </c>
      <c r="C77" s="4">
        <f>IF(Score!A77="","",Score!C77&amp;"")</f>
        <v/>
      </c>
      <c r="D77" s="4">
        <f>IF(Score!A77="","",IF(Score!M77="Yes","Company-managed",""))</f>
        <v/>
      </c>
      <c r="E77" s="4">
        <f>IF(Score!A77="","",IF(Score!N77="Yes","Yes",IF(OR(Score!N77="No",Score!N77="Partly"),"No","Unknown")))</f>
        <v/>
      </c>
      <c r="F77" s="4">
        <f>IF(Score!A77="","",Score!E77&amp;"")</f>
        <v/>
      </c>
      <c r="G77" s="4">
        <f>IF(Score!A77="","",IF(OR(Score!AE77="Not approved",Score!AE77="Retired"),"",IF(Score!AE77="Approved with limits",IF(OR(Score!F77="Public",Score!Z77="Public"),"Public","Internal"),IF(OR(Score!Z77="Public",Score!Z77="Internal",Score!Z77="Confidential",Score!Z77="Restricted"),Score!Z77,""))))</f>
        <v/>
      </c>
      <c r="H77" s="4">
        <f>IF(Score!A77="","",IF(Score!J77="Yes","No",IF(Score!J77="No","Yes","Unknown")))</f>
        <v/>
      </c>
      <c r="I77" s="4">
        <f>IF(Score!A77="","",IF(Score!J77="Yes","Yes","Unknown"))</f>
        <v/>
      </c>
      <c r="J77" s="4">
        <f>IF(Score!A77="","",Score!AA77&amp;"")</f>
        <v/>
      </c>
      <c r="K77" s="4">
        <f>IF(Score!A77="","",Score!AB77&amp;"")</f>
        <v/>
      </c>
      <c r="L77" s="4">
        <f>IF(Score!A77="","","[Decide]")</f>
        <v/>
      </c>
      <c r="M77" s="4">
        <f>IF(Score!A77="","",Score!AC77&amp;"")</f>
        <v/>
      </c>
      <c r="N77" s="4">
        <f>IF(Score!A77="","",TRIM(Score!G77&amp;" "&amp;IF(Score!H77="","[date]",TEXT(Score!H77,"yyyy-mm-dd"))))</f>
        <v/>
      </c>
      <c r="O77" s="4">
        <f>IF(Score!A77="","",Score!AD77&amp;"")</f>
        <v/>
      </c>
      <c r="P77" s="4">
        <f>IF(Score!A77="","",IF(Score!AE77="","Pending review",Score!AE77))</f>
        <v/>
      </c>
      <c r="Q77" s="5">
        <f>IF(Score!A77="","",IF(OR(Score!AE77="Approved",Score!AE77="Approved with limits"),IF(Score!AG77="","",Score!AG77),""))</f>
        <v/>
      </c>
      <c r="R77" s="5">
        <f>IF(OR(Score!A77="",Score!H77=""),"",Score!H77)</f>
        <v/>
      </c>
      <c r="S77" s="5">
        <f>IF(OR(Score!A77="",R77=""),"",R77+Settings!$B$5)</f>
        <v/>
      </c>
      <c r="T77" s="4">
        <f>IF(Score!A77="","","Vetting score "&amp;Score!V77&amp;"/24; recommendation: "&amp;Score!Y77&amp;IF(Score!S77="No","; Q10 No: no protected health information","")&amp;IF(Score!AH77="","","; "&amp;Score!AH77))</f>
        <v/>
      </c>
    </row>
    <row r="78">
      <c r="A78" s="4">
        <f>IF(Score!A78="","",Score!A78)</f>
        <v/>
      </c>
      <c r="B78" s="4">
        <f>IF(Score!A78="","",Score!B78&amp;"")</f>
        <v/>
      </c>
      <c r="C78" s="4">
        <f>IF(Score!A78="","",Score!C78&amp;"")</f>
        <v/>
      </c>
      <c r="D78" s="4">
        <f>IF(Score!A78="","",IF(Score!M78="Yes","Company-managed",""))</f>
        <v/>
      </c>
      <c r="E78" s="4">
        <f>IF(Score!A78="","",IF(Score!N78="Yes","Yes",IF(OR(Score!N78="No",Score!N78="Partly"),"No","Unknown")))</f>
        <v/>
      </c>
      <c r="F78" s="4">
        <f>IF(Score!A78="","",Score!E78&amp;"")</f>
        <v/>
      </c>
      <c r="G78" s="4">
        <f>IF(Score!A78="","",IF(OR(Score!AE78="Not approved",Score!AE78="Retired"),"",IF(Score!AE78="Approved with limits",IF(OR(Score!F78="Public",Score!Z78="Public"),"Public","Internal"),IF(OR(Score!Z78="Public",Score!Z78="Internal",Score!Z78="Confidential",Score!Z78="Restricted"),Score!Z78,""))))</f>
        <v/>
      </c>
      <c r="H78" s="4">
        <f>IF(Score!A78="","",IF(Score!J78="Yes","No",IF(Score!J78="No","Yes","Unknown")))</f>
        <v/>
      </c>
      <c r="I78" s="4">
        <f>IF(Score!A78="","",IF(Score!J78="Yes","Yes","Unknown"))</f>
        <v/>
      </c>
      <c r="J78" s="4">
        <f>IF(Score!A78="","",Score!AA78&amp;"")</f>
        <v/>
      </c>
      <c r="K78" s="4">
        <f>IF(Score!A78="","",Score!AB78&amp;"")</f>
        <v/>
      </c>
      <c r="L78" s="4">
        <f>IF(Score!A78="","","[Decide]")</f>
        <v/>
      </c>
      <c r="M78" s="4">
        <f>IF(Score!A78="","",Score!AC78&amp;"")</f>
        <v/>
      </c>
      <c r="N78" s="4">
        <f>IF(Score!A78="","",TRIM(Score!G78&amp;" "&amp;IF(Score!H78="","[date]",TEXT(Score!H78,"yyyy-mm-dd"))))</f>
        <v/>
      </c>
      <c r="O78" s="4">
        <f>IF(Score!A78="","",Score!AD78&amp;"")</f>
        <v/>
      </c>
      <c r="P78" s="4">
        <f>IF(Score!A78="","",IF(Score!AE78="","Pending review",Score!AE78))</f>
        <v/>
      </c>
      <c r="Q78" s="5">
        <f>IF(Score!A78="","",IF(OR(Score!AE78="Approved",Score!AE78="Approved with limits"),IF(Score!AG78="","",Score!AG78),""))</f>
        <v/>
      </c>
      <c r="R78" s="5">
        <f>IF(OR(Score!A78="",Score!H78=""),"",Score!H78)</f>
        <v/>
      </c>
      <c r="S78" s="5">
        <f>IF(OR(Score!A78="",R78=""),"",R78+Settings!$B$5)</f>
        <v/>
      </c>
      <c r="T78" s="4">
        <f>IF(Score!A78="","","Vetting score "&amp;Score!V78&amp;"/24; recommendation: "&amp;Score!Y78&amp;IF(Score!S78="No","; Q10 No: no protected health information","")&amp;IF(Score!AH78="","","; "&amp;Score!AH78))</f>
        <v/>
      </c>
    </row>
    <row r="79">
      <c r="A79" s="4">
        <f>IF(Score!A79="","",Score!A79)</f>
        <v/>
      </c>
      <c r="B79" s="4">
        <f>IF(Score!A79="","",Score!B79&amp;"")</f>
        <v/>
      </c>
      <c r="C79" s="4">
        <f>IF(Score!A79="","",Score!C79&amp;"")</f>
        <v/>
      </c>
      <c r="D79" s="4">
        <f>IF(Score!A79="","",IF(Score!M79="Yes","Company-managed",""))</f>
        <v/>
      </c>
      <c r="E79" s="4">
        <f>IF(Score!A79="","",IF(Score!N79="Yes","Yes",IF(OR(Score!N79="No",Score!N79="Partly"),"No","Unknown")))</f>
        <v/>
      </c>
      <c r="F79" s="4">
        <f>IF(Score!A79="","",Score!E79&amp;"")</f>
        <v/>
      </c>
      <c r="G79" s="4">
        <f>IF(Score!A79="","",IF(OR(Score!AE79="Not approved",Score!AE79="Retired"),"",IF(Score!AE79="Approved with limits",IF(OR(Score!F79="Public",Score!Z79="Public"),"Public","Internal"),IF(OR(Score!Z79="Public",Score!Z79="Internal",Score!Z79="Confidential",Score!Z79="Restricted"),Score!Z79,""))))</f>
        <v/>
      </c>
      <c r="H79" s="4">
        <f>IF(Score!A79="","",IF(Score!J79="Yes","No",IF(Score!J79="No","Yes","Unknown")))</f>
        <v/>
      </c>
      <c r="I79" s="4">
        <f>IF(Score!A79="","",IF(Score!J79="Yes","Yes","Unknown"))</f>
        <v/>
      </c>
      <c r="J79" s="4">
        <f>IF(Score!A79="","",Score!AA79&amp;"")</f>
        <v/>
      </c>
      <c r="K79" s="4">
        <f>IF(Score!A79="","",Score!AB79&amp;"")</f>
        <v/>
      </c>
      <c r="L79" s="4">
        <f>IF(Score!A79="","","[Decide]")</f>
        <v/>
      </c>
      <c r="M79" s="4">
        <f>IF(Score!A79="","",Score!AC79&amp;"")</f>
        <v/>
      </c>
      <c r="N79" s="4">
        <f>IF(Score!A79="","",TRIM(Score!G79&amp;" "&amp;IF(Score!H79="","[date]",TEXT(Score!H79,"yyyy-mm-dd"))))</f>
        <v/>
      </c>
      <c r="O79" s="4">
        <f>IF(Score!A79="","",Score!AD79&amp;"")</f>
        <v/>
      </c>
      <c r="P79" s="4">
        <f>IF(Score!A79="","",IF(Score!AE79="","Pending review",Score!AE79))</f>
        <v/>
      </c>
      <c r="Q79" s="5">
        <f>IF(Score!A79="","",IF(OR(Score!AE79="Approved",Score!AE79="Approved with limits"),IF(Score!AG79="","",Score!AG79),""))</f>
        <v/>
      </c>
      <c r="R79" s="5">
        <f>IF(OR(Score!A79="",Score!H79=""),"",Score!H79)</f>
        <v/>
      </c>
      <c r="S79" s="5">
        <f>IF(OR(Score!A79="",R79=""),"",R79+Settings!$B$5)</f>
        <v/>
      </c>
      <c r="T79" s="4">
        <f>IF(Score!A79="","","Vetting score "&amp;Score!V79&amp;"/24; recommendation: "&amp;Score!Y79&amp;IF(Score!S79="No","; Q10 No: no protected health information","")&amp;IF(Score!AH79="","","; "&amp;Score!AH79))</f>
        <v/>
      </c>
    </row>
    <row r="80">
      <c r="A80" s="4">
        <f>IF(Score!A80="","",Score!A80)</f>
        <v/>
      </c>
      <c r="B80" s="4">
        <f>IF(Score!A80="","",Score!B80&amp;"")</f>
        <v/>
      </c>
      <c r="C80" s="4">
        <f>IF(Score!A80="","",Score!C80&amp;"")</f>
        <v/>
      </c>
      <c r="D80" s="4">
        <f>IF(Score!A80="","",IF(Score!M80="Yes","Company-managed",""))</f>
        <v/>
      </c>
      <c r="E80" s="4">
        <f>IF(Score!A80="","",IF(Score!N80="Yes","Yes",IF(OR(Score!N80="No",Score!N80="Partly"),"No","Unknown")))</f>
        <v/>
      </c>
      <c r="F80" s="4">
        <f>IF(Score!A80="","",Score!E80&amp;"")</f>
        <v/>
      </c>
      <c r="G80" s="4">
        <f>IF(Score!A80="","",IF(OR(Score!AE80="Not approved",Score!AE80="Retired"),"",IF(Score!AE80="Approved with limits",IF(OR(Score!F80="Public",Score!Z80="Public"),"Public","Internal"),IF(OR(Score!Z80="Public",Score!Z80="Internal",Score!Z80="Confidential",Score!Z80="Restricted"),Score!Z80,""))))</f>
        <v/>
      </c>
      <c r="H80" s="4">
        <f>IF(Score!A80="","",IF(Score!J80="Yes","No",IF(Score!J80="No","Yes","Unknown")))</f>
        <v/>
      </c>
      <c r="I80" s="4">
        <f>IF(Score!A80="","",IF(Score!J80="Yes","Yes","Unknown"))</f>
        <v/>
      </c>
      <c r="J80" s="4">
        <f>IF(Score!A80="","",Score!AA80&amp;"")</f>
        <v/>
      </c>
      <c r="K80" s="4">
        <f>IF(Score!A80="","",Score!AB80&amp;"")</f>
        <v/>
      </c>
      <c r="L80" s="4">
        <f>IF(Score!A80="","","[Decide]")</f>
        <v/>
      </c>
      <c r="M80" s="4">
        <f>IF(Score!A80="","",Score!AC80&amp;"")</f>
        <v/>
      </c>
      <c r="N80" s="4">
        <f>IF(Score!A80="","",TRIM(Score!G80&amp;" "&amp;IF(Score!H80="","[date]",TEXT(Score!H80,"yyyy-mm-dd"))))</f>
        <v/>
      </c>
      <c r="O80" s="4">
        <f>IF(Score!A80="","",Score!AD80&amp;"")</f>
        <v/>
      </c>
      <c r="P80" s="4">
        <f>IF(Score!A80="","",IF(Score!AE80="","Pending review",Score!AE80))</f>
        <v/>
      </c>
      <c r="Q80" s="5">
        <f>IF(Score!A80="","",IF(OR(Score!AE80="Approved",Score!AE80="Approved with limits"),IF(Score!AG80="","",Score!AG80),""))</f>
        <v/>
      </c>
      <c r="R80" s="5">
        <f>IF(OR(Score!A80="",Score!H80=""),"",Score!H80)</f>
        <v/>
      </c>
      <c r="S80" s="5">
        <f>IF(OR(Score!A80="",R80=""),"",R80+Settings!$B$5)</f>
        <v/>
      </c>
      <c r="T80" s="4">
        <f>IF(Score!A80="","","Vetting score "&amp;Score!V80&amp;"/24; recommendation: "&amp;Score!Y80&amp;IF(Score!S80="No","; Q10 No: no protected health information","")&amp;IF(Score!AH80="","","; "&amp;Score!AH80))</f>
        <v/>
      </c>
    </row>
    <row r="81">
      <c r="A81" s="4">
        <f>IF(Score!A81="","",Score!A81)</f>
        <v/>
      </c>
      <c r="B81" s="4">
        <f>IF(Score!A81="","",Score!B81&amp;"")</f>
        <v/>
      </c>
      <c r="C81" s="4">
        <f>IF(Score!A81="","",Score!C81&amp;"")</f>
        <v/>
      </c>
      <c r="D81" s="4">
        <f>IF(Score!A81="","",IF(Score!M81="Yes","Company-managed",""))</f>
        <v/>
      </c>
      <c r="E81" s="4">
        <f>IF(Score!A81="","",IF(Score!N81="Yes","Yes",IF(OR(Score!N81="No",Score!N81="Partly"),"No","Unknown")))</f>
        <v/>
      </c>
      <c r="F81" s="4">
        <f>IF(Score!A81="","",Score!E81&amp;"")</f>
        <v/>
      </c>
      <c r="G81" s="4">
        <f>IF(Score!A81="","",IF(OR(Score!AE81="Not approved",Score!AE81="Retired"),"",IF(Score!AE81="Approved with limits",IF(OR(Score!F81="Public",Score!Z81="Public"),"Public","Internal"),IF(OR(Score!Z81="Public",Score!Z81="Internal",Score!Z81="Confidential",Score!Z81="Restricted"),Score!Z81,""))))</f>
        <v/>
      </c>
      <c r="H81" s="4">
        <f>IF(Score!A81="","",IF(Score!J81="Yes","No",IF(Score!J81="No","Yes","Unknown")))</f>
        <v/>
      </c>
      <c r="I81" s="4">
        <f>IF(Score!A81="","",IF(Score!J81="Yes","Yes","Unknown"))</f>
        <v/>
      </c>
      <c r="J81" s="4">
        <f>IF(Score!A81="","",Score!AA81&amp;"")</f>
        <v/>
      </c>
      <c r="K81" s="4">
        <f>IF(Score!A81="","",Score!AB81&amp;"")</f>
        <v/>
      </c>
      <c r="L81" s="4">
        <f>IF(Score!A81="","","[Decide]")</f>
        <v/>
      </c>
      <c r="M81" s="4">
        <f>IF(Score!A81="","",Score!AC81&amp;"")</f>
        <v/>
      </c>
      <c r="N81" s="4">
        <f>IF(Score!A81="","",TRIM(Score!G81&amp;" "&amp;IF(Score!H81="","[date]",TEXT(Score!H81,"yyyy-mm-dd"))))</f>
        <v/>
      </c>
      <c r="O81" s="4">
        <f>IF(Score!A81="","",Score!AD81&amp;"")</f>
        <v/>
      </c>
      <c r="P81" s="4">
        <f>IF(Score!A81="","",IF(Score!AE81="","Pending review",Score!AE81))</f>
        <v/>
      </c>
      <c r="Q81" s="5">
        <f>IF(Score!A81="","",IF(OR(Score!AE81="Approved",Score!AE81="Approved with limits"),IF(Score!AG81="","",Score!AG81),""))</f>
        <v/>
      </c>
      <c r="R81" s="5">
        <f>IF(OR(Score!A81="",Score!H81=""),"",Score!H81)</f>
        <v/>
      </c>
      <c r="S81" s="5">
        <f>IF(OR(Score!A81="",R81=""),"",R81+Settings!$B$5)</f>
        <v/>
      </c>
      <c r="T81" s="4">
        <f>IF(Score!A81="","","Vetting score "&amp;Score!V81&amp;"/24; recommendation: "&amp;Score!Y81&amp;IF(Score!S81="No","; Q10 No: no protected health information","")&amp;IF(Score!AH81="","","; "&amp;Score!AH81))</f>
        <v/>
      </c>
    </row>
    <row r="82">
      <c r="A82" s="4">
        <f>IF(Score!A82="","",Score!A82)</f>
        <v/>
      </c>
      <c r="B82" s="4">
        <f>IF(Score!A82="","",Score!B82&amp;"")</f>
        <v/>
      </c>
      <c r="C82" s="4">
        <f>IF(Score!A82="","",Score!C82&amp;"")</f>
        <v/>
      </c>
      <c r="D82" s="4">
        <f>IF(Score!A82="","",IF(Score!M82="Yes","Company-managed",""))</f>
        <v/>
      </c>
      <c r="E82" s="4">
        <f>IF(Score!A82="","",IF(Score!N82="Yes","Yes",IF(OR(Score!N82="No",Score!N82="Partly"),"No","Unknown")))</f>
        <v/>
      </c>
      <c r="F82" s="4">
        <f>IF(Score!A82="","",Score!E82&amp;"")</f>
        <v/>
      </c>
      <c r="G82" s="4">
        <f>IF(Score!A82="","",IF(OR(Score!AE82="Not approved",Score!AE82="Retired"),"",IF(Score!AE82="Approved with limits",IF(OR(Score!F82="Public",Score!Z82="Public"),"Public","Internal"),IF(OR(Score!Z82="Public",Score!Z82="Internal",Score!Z82="Confidential",Score!Z82="Restricted"),Score!Z82,""))))</f>
        <v/>
      </c>
      <c r="H82" s="4">
        <f>IF(Score!A82="","",IF(Score!J82="Yes","No",IF(Score!J82="No","Yes","Unknown")))</f>
        <v/>
      </c>
      <c r="I82" s="4">
        <f>IF(Score!A82="","",IF(Score!J82="Yes","Yes","Unknown"))</f>
        <v/>
      </c>
      <c r="J82" s="4">
        <f>IF(Score!A82="","",Score!AA82&amp;"")</f>
        <v/>
      </c>
      <c r="K82" s="4">
        <f>IF(Score!A82="","",Score!AB82&amp;"")</f>
        <v/>
      </c>
      <c r="L82" s="4">
        <f>IF(Score!A82="","","[Decide]")</f>
        <v/>
      </c>
      <c r="M82" s="4">
        <f>IF(Score!A82="","",Score!AC82&amp;"")</f>
        <v/>
      </c>
      <c r="N82" s="4">
        <f>IF(Score!A82="","",TRIM(Score!G82&amp;" "&amp;IF(Score!H82="","[date]",TEXT(Score!H82,"yyyy-mm-dd"))))</f>
        <v/>
      </c>
      <c r="O82" s="4">
        <f>IF(Score!A82="","",Score!AD82&amp;"")</f>
        <v/>
      </c>
      <c r="P82" s="4">
        <f>IF(Score!A82="","",IF(Score!AE82="","Pending review",Score!AE82))</f>
        <v/>
      </c>
      <c r="Q82" s="5">
        <f>IF(Score!A82="","",IF(OR(Score!AE82="Approved",Score!AE82="Approved with limits"),IF(Score!AG82="","",Score!AG82),""))</f>
        <v/>
      </c>
      <c r="R82" s="5">
        <f>IF(OR(Score!A82="",Score!H82=""),"",Score!H82)</f>
        <v/>
      </c>
      <c r="S82" s="5">
        <f>IF(OR(Score!A82="",R82=""),"",R82+Settings!$B$5)</f>
        <v/>
      </c>
      <c r="T82" s="4">
        <f>IF(Score!A82="","","Vetting score "&amp;Score!V82&amp;"/24; recommendation: "&amp;Score!Y82&amp;IF(Score!S82="No","; Q10 No: no protected health information","")&amp;IF(Score!AH82="","","; "&amp;Score!AH82))</f>
        <v/>
      </c>
    </row>
    <row r="83">
      <c r="A83" s="4">
        <f>IF(Score!A83="","",Score!A83)</f>
        <v/>
      </c>
      <c r="B83" s="4">
        <f>IF(Score!A83="","",Score!B83&amp;"")</f>
        <v/>
      </c>
      <c r="C83" s="4">
        <f>IF(Score!A83="","",Score!C83&amp;"")</f>
        <v/>
      </c>
      <c r="D83" s="4">
        <f>IF(Score!A83="","",IF(Score!M83="Yes","Company-managed",""))</f>
        <v/>
      </c>
      <c r="E83" s="4">
        <f>IF(Score!A83="","",IF(Score!N83="Yes","Yes",IF(OR(Score!N83="No",Score!N83="Partly"),"No","Unknown")))</f>
        <v/>
      </c>
      <c r="F83" s="4">
        <f>IF(Score!A83="","",Score!E83&amp;"")</f>
        <v/>
      </c>
      <c r="G83" s="4">
        <f>IF(Score!A83="","",IF(OR(Score!AE83="Not approved",Score!AE83="Retired"),"",IF(Score!AE83="Approved with limits",IF(OR(Score!F83="Public",Score!Z83="Public"),"Public","Internal"),IF(OR(Score!Z83="Public",Score!Z83="Internal",Score!Z83="Confidential",Score!Z83="Restricted"),Score!Z83,""))))</f>
        <v/>
      </c>
      <c r="H83" s="4">
        <f>IF(Score!A83="","",IF(Score!J83="Yes","No",IF(Score!J83="No","Yes","Unknown")))</f>
        <v/>
      </c>
      <c r="I83" s="4">
        <f>IF(Score!A83="","",IF(Score!J83="Yes","Yes","Unknown"))</f>
        <v/>
      </c>
      <c r="J83" s="4">
        <f>IF(Score!A83="","",Score!AA83&amp;"")</f>
        <v/>
      </c>
      <c r="K83" s="4">
        <f>IF(Score!A83="","",Score!AB83&amp;"")</f>
        <v/>
      </c>
      <c r="L83" s="4">
        <f>IF(Score!A83="","","[Decide]")</f>
        <v/>
      </c>
      <c r="M83" s="4">
        <f>IF(Score!A83="","",Score!AC83&amp;"")</f>
        <v/>
      </c>
      <c r="N83" s="4">
        <f>IF(Score!A83="","",TRIM(Score!G83&amp;" "&amp;IF(Score!H83="","[date]",TEXT(Score!H83,"yyyy-mm-dd"))))</f>
        <v/>
      </c>
      <c r="O83" s="4">
        <f>IF(Score!A83="","",Score!AD83&amp;"")</f>
        <v/>
      </c>
      <c r="P83" s="4">
        <f>IF(Score!A83="","",IF(Score!AE83="","Pending review",Score!AE83))</f>
        <v/>
      </c>
      <c r="Q83" s="5">
        <f>IF(Score!A83="","",IF(OR(Score!AE83="Approved",Score!AE83="Approved with limits"),IF(Score!AG83="","",Score!AG83),""))</f>
        <v/>
      </c>
      <c r="R83" s="5">
        <f>IF(OR(Score!A83="",Score!H83=""),"",Score!H83)</f>
        <v/>
      </c>
      <c r="S83" s="5">
        <f>IF(OR(Score!A83="",R83=""),"",R83+Settings!$B$5)</f>
        <v/>
      </c>
      <c r="T83" s="4">
        <f>IF(Score!A83="","","Vetting score "&amp;Score!V83&amp;"/24; recommendation: "&amp;Score!Y83&amp;IF(Score!S83="No","; Q10 No: no protected health information","")&amp;IF(Score!AH83="","","; "&amp;Score!AH83))</f>
        <v/>
      </c>
    </row>
    <row r="84">
      <c r="A84" s="4">
        <f>IF(Score!A84="","",Score!A84)</f>
        <v/>
      </c>
      <c r="B84" s="4">
        <f>IF(Score!A84="","",Score!B84&amp;"")</f>
        <v/>
      </c>
      <c r="C84" s="4">
        <f>IF(Score!A84="","",Score!C84&amp;"")</f>
        <v/>
      </c>
      <c r="D84" s="4">
        <f>IF(Score!A84="","",IF(Score!M84="Yes","Company-managed",""))</f>
        <v/>
      </c>
      <c r="E84" s="4">
        <f>IF(Score!A84="","",IF(Score!N84="Yes","Yes",IF(OR(Score!N84="No",Score!N84="Partly"),"No","Unknown")))</f>
        <v/>
      </c>
      <c r="F84" s="4">
        <f>IF(Score!A84="","",Score!E84&amp;"")</f>
        <v/>
      </c>
      <c r="G84" s="4">
        <f>IF(Score!A84="","",IF(OR(Score!AE84="Not approved",Score!AE84="Retired"),"",IF(Score!AE84="Approved with limits",IF(OR(Score!F84="Public",Score!Z84="Public"),"Public","Internal"),IF(OR(Score!Z84="Public",Score!Z84="Internal",Score!Z84="Confidential",Score!Z84="Restricted"),Score!Z84,""))))</f>
        <v/>
      </c>
      <c r="H84" s="4">
        <f>IF(Score!A84="","",IF(Score!J84="Yes","No",IF(Score!J84="No","Yes","Unknown")))</f>
        <v/>
      </c>
      <c r="I84" s="4">
        <f>IF(Score!A84="","",IF(Score!J84="Yes","Yes","Unknown"))</f>
        <v/>
      </c>
      <c r="J84" s="4">
        <f>IF(Score!A84="","",Score!AA84&amp;"")</f>
        <v/>
      </c>
      <c r="K84" s="4">
        <f>IF(Score!A84="","",Score!AB84&amp;"")</f>
        <v/>
      </c>
      <c r="L84" s="4">
        <f>IF(Score!A84="","","[Decide]")</f>
        <v/>
      </c>
      <c r="M84" s="4">
        <f>IF(Score!A84="","",Score!AC84&amp;"")</f>
        <v/>
      </c>
      <c r="N84" s="4">
        <f>IF(Score!A84="","",TRIM(Score!G84&amp;" "&amp;IF(Score!H84="","[date]",TEXT(Score!H84,"yyyy-mm-dd"))))</f>
        <v/>
      </c>
      <c r="O84" s="4">
        <f>IF(Score!A84="","",Score!AD84&amp;"")</f>
        <v/>
      </c>
      <c r="P84" s="4">
        <f>IF(Score!A84="","",IF(Score!AE84="","Pending review",Score!AE84))</f>
        <v/>
      </c>
      <c r="Q84" s="5">
        <f>IF(Score!A84="","",IF(OR(Score!AE84="Approved",Score!AE84="Approved with limits"),IF(Score!AG84="","",Score!AG84),""))</f>
        <v/>
      </c>
      <c r="R84" s="5">
        <f>IF(OR(Score!A84="",Score!H84=""),"",Score!H84)</f>
        <v/>
      </c>
      <c r="S84" s="5">
        <f>IF(OR(Score!A84="",R84=""),"",R84+Settings!$B$5)</f>
        <v/>
      </c>
      <c r="T84" s="4">
        <f>IF(Score!A84="","","Vetting score "&amp;Score!V84&amp;"/24; recommendation: "&amp;Score!Y84&amp;IF(Score!S84="No","; Q10 No: no protected health information","")&amp;IF(Score!AH84="","","; "&amp;Score!AH84))</f>
        <v/>
      </c>
    </row>
    <row r="85">
      <c r="A85" s="4">
        <f>IF(Score!A85="","",Score!A85)</f>
        <v/>
      </c>
      <c r="B85" s="4">
        <f>IF(Score!A85="","",Score!B85&amp;"")</f>
        <v/>
      </c>
      <c r="C85" s="4">
        <f>IF(Score!A85="","",Score!C85&amp;"")</f>
        <v/>
      </c>
      <c r="D85" s="4">
        <f>IF(Score!A85="","",IF(Score!M85="Yes","Company-managed",""))</f>
        <v/>
      </c>
      <c r="E85" s="4">
        <f>IF(Score!A85="","",IF(Score!N85="Yes","Yes",IF(OR(Score!N85="No",Score!N85="Partly"),"No","Unknown")))</f>
        <v/>
      </c>
      <c r="F85" s="4">
        <f>IF(Score!A85="","",Score!E85&amp;"")</f>
        <v/>
      </c>
      <c r="G85" s="4">
        <f>IF(Score!A85="","",IF(OR(Score!AE85="Not approved",Score!AE85="Retired"),"",IF(Score!AE85="Approved with limits",IF(OR(Score!F85="Public",Score!Z85="Public"),"Public","Internal"),IF(OR(Score!Z85="Public",Score!Z85="Internal",Score!Z85="Confidential",Score!Z85="Restricted"),Score!Z85,""))))</f>
        <v/>
      </c>
      <c r="H85" s="4">
        <f>IF(Score!A85="","",IF(Score!J85="Yes","No",IF(Score!J85="No","Yes","Unknown")))</f>
        <v/>
      </c>
      <c r="I85" s="4">
        <f>IF(Score!A85="","",IF(Score!J85="Yes","Yes","Unknown"))</f>
        <v/>
      </c>
      <c r="J85" s="4">
        <f>IF(Score!A85="","",Score!AA85&amp;"")</f>
        <v/>
      </c>
      <c r="K85" s="4">
        <f>IF(Score!A85="","",Score!AB85&amp;"")</f>
        <v/>
      </c>
      <c r="L85" s="4">
        <f>IF(Score!A85="","","[Decide]")</f>
        <v/>
      </c>
      <c r="M85" s="4">
        <f>IF(Score!A85="","",Score!AC85&amp;"")</f>
        <v/>
      </c>
      <c r="N85" s="4">
        <f>IF(Score!A85="","",TRIM(Score!G85&amp;" "&amp;IF(Score!H85="","[date]",TEXT(Score!H85,"yyyy-mm-dd"))))</f>
        <v/>
      </c>
      <c r="O85" s="4">
        <f>IF(Score!A85="","",Score!AD85&amp;"")</f>
        <v/>
      </c>
      <c r="P85" s="4">
        <f>IF(Score!A85="","",IF(Score!AE85="","Pending review",Score!AE85))</f>
        <v/>
      </c>
      <c r="Q85" s="5">
        <f>IF(Score!A85="","",IF(OR(Score!AE85="Approved",Score!AE85="Approved with limits"),IF(Score!AG85="","",Score!AG85),""))</f>
        <v/>
      </c>
      <c r="R85" s="5">
        <f>IF(OR(Score!A85="",Score!H85=""),"",Score!H85)</f>
        <v/>
      </c>
      <c r="S85" s="5">
        <f>IF(OR(Score!A85="",R85=""),"",R85+Settings!$B$5)</f>
        <v/>
      </c>
      <c r="T85" s="4">
        <f>IF(Score!A85="","","Vetting score "&amp;Score!V85&amp;"/24; recommendation: "&amp;Score!Y85&amp;IF(Score!S85="No","; Q10 No: no protected health information","")&amp;IF(Score!AH85="","","; "&amp;Score!AH85))</f>
        <v/>
      </c>
    </row>
    <row r="86">
      <c r="A86" s="4">
        <f>IF(Score!A86="","",Score!A86)</f>
        <v/>
      </c>
      <c r="B86" s="4">
        <f>IF(Score!A86="","",Score!B86&amp;"")</f>
        <v/>
      </c>
      <c r="C86" s="4">
        <f>IF(Score!A86="","",Score!C86&amp;"")</f>
        <v/>
      </c>
      <c r="D86" s="4">
        <f>IF(Score!A86="","",IF(Score!M86="Yes","Company-managed",""))</f>
        <v/>
      </c>
      <c r="E86" s="4">
        <f>IF(Score!A86="","",IF(Score!N86="Yes","Yes",IF(OR(Score!N86="No",Score!N86="Partly"),"No","Unknown")))</f>
        <v/>
      </c>
      <c r="F86" s="4">
        <f>IF(Score!A86="","",Score!E86&amp;"")</f>
        <v/>
      </c>
      <c r="G86" s="4">
        <f>IF(Score!A86="","",IF(OR(Score!AE86="Not approved",Score!AE86="Retired"),"",IF(Score!AE86="Approved with limits",IF(OR(Score!F86="Public",Score!Z86="Public"),"Public","Internal"),IF(OR(Score!Z86="Public",Score!Z86="Internal",Score!Z86="Confidential",Score!Z86="Restricted"),Score!Z86,""))))</f>
        <v/>
      </c>
      <c r="H86" s="4">
        <f>IF(Score!A86="","",IF(Score!J86="Yes","No",IF(Score!J86="No","Yes","Unknown")))</f>
        <v/>
      </c>
      <c r="I86" s="4">
        <f>IF(Score!A86="","",IF(Score!J86="Yes","Yes","Unknown"))</f>
        <v/>
      </c>
      <c r="J86" s="4">
        <f>IF(Score!A86="","",Score!AA86&amp;"")</f>
        <v/>
      </c>
      <c r="K86" s="4">
        <f>IF(Score!A86="","",Score!AB86&amp;"")</f>
        <v/>
      </c>
      <c r="L86" s="4">
        <f>IF(Score!A86="","","[Decide]")</f>
        <v/>
      </c>
      <c r="M86" s="4">
        <f>IF(Score!A86="","",Score!AC86&amp;"")</f>
        <v/>
      </c>
      <c r="N86" s="4">
        <f>IF(Score!A86="","",TRIM(Score!G86&amp;" "&amp;IF(Score!H86="","[date]",TEXT(Score!H86,"yyyy-mm-dd"))))</f>
        <v/>
      </c>
      <c r="O86" s="4">
        <f>IF(Score!A86="","",Score!AD86&amp;"")</f>
        <v/>
      </c>
      <c r="P86" s="4">
        <f>IF(Score!A86="","",IF(Score!AE86="","Pending review",Score!AE86))</f>
        <v/>
      </c>
      <c r="Q86" s="5">
        <f>IF(Score!A86="","",IF(OR(Score!AE86="Approved",Score!AE86="Approved with limits"),IF(Score!AG86="","",Score!AG86),""))</f>
        <v/>
      </c>
      <c r="R86" s="5">
        <f>IF(OR(Score!A86="",Score!H86=""),"",Score!H86)</f>
        <v/>
      </c>
      <c r="S86" s="5">
        <f>IF(OR(Score!A86="",R86=""),"",R86+Settings!$B$5)</f>
        <v/>
      </c>
      <c r="T86" s="4">
        <f>IF(Score!A86="","","Vetting score "&amp;Score!V86&amp;"/24; recommendation: "&amp;Score!Y86&amp;IF(Score!S86="No","; Q10 No: no protected health information","")&amp;IF(Score!AH86="","","; "&amp;Score!AH86))</f>
        <v/>
      </c>
    </row>
    <row r="87">
      <c r="A87" s="4">
        <f>IF(Score!A87="","",Score!A87)</f>
        <v/>
      </c>
      <c r="B87" s="4">
        <f>IF(Score!A87="","",Score!B87&amp;"")</f>
        <v/>
      </c>
      <c r="C87" s="4">
        <f>IF(Score!A87="","",Score!C87&amp;"")</f>
        <v/>
      </c>
      <c r="D87" s="4">
        <f>IF(Score!A87="","",IF(Score!M87="Yes","Company-managed",""))</f>
        <v/>
      </c>
      <c r="E87" s="4">
        <f>IF(Score!A87="","",IF(Score!N87="Yes","Yes",IF(OR(Score!N87="No",Score!N87="Partly"),"No","Unknown")))</f>
        <v/>
      </c>
      <c r="F87" s="4">
        <f>IF(Score!A87="","",Score!E87&amp;"")</f>
        <v/>
      </c>
      <c r="G87" s="4">
        <f>IF(Score!A87="","",IF(OR(Score!AE87="Not approved",Score!AE87="Retired"),"",IF(Score!AE87="Approved with limits",IF(OR(Score!F87="Public",Score!Z87="Public"),"Public","Internal"),IF(OR(Score!Z87="Public",Score!Z87="Internal",Score!Z87="Confidential",Score!Z87="Restricted"),Score!Z87,""))))</f>
        <v/>
      </c>
      <c r="H87" s="4">
        <f>IF(Score!A87="","",IF(Score!J87="Yes","No",IF(Score!J87="No","Yes","Unknown")))</f>
        <v/>
      </c>
      <c r="I87" s="4">
        <f>IF(Score!A87="","",IF(Score!J87="Yes","Yes","Unknown"))</f>
        <v/>
      </c>
      <c r="J87" s="4">
        <f>IF(Score!A87="","",Score!AA87&amp;"")</f>
        <v/>
      </c>
      <c r="K87" s="4">
        <f>IF(Score!A87="","",Score!AB87&amp;"")</f>
        <v/>
      </c>
      <c r="L87" s="4">
        <f>IF(Score!A87="","","[Decide]")</f>
        <v/>
      </c>
      <c r="M87" s="4">
        <f>IF(Score!A87="","",Score!AC87&amp;"")</f>
        <v/>
      </c>
      <c r="N87" s="4">
        <f>IF(Score!A87="","",TRIM(Score!G87&amp;" "&amp;IF(Score!H87="","[date]",TEXT(Score!H87,"yyyy-mm-dd"))))</f>
        <v/>
      </c>
      <c r="O87" s="4">
        <f>IF(Score!A87="","",Score!AD87&amp;"")</f>
        <v/>
      </c>
      <c r="P87" s="4">
        <f>IF(Score!A87="","",IF(Score!AE87="","Pending review",Score!AE87))</f>
        <v/>
      </c>
      <c r="Q87" s="5">
        <f>IF(Score!A87="","",IF(OR(Score!AE87="Approved",Score!AE87="Approved with limits"),IF(Score!AG87="","",Score!AG87),""))</f>
        <v/>
      </c>
      <c r="R87" s="5">
        <f>IF(OR(Score!A87="",Score!H87=""),"",Score!H87)</f>
        <v/>
      </c>
      <c r="S87" s="5">
        <f>IF(OR(Score!A87="",R87=""),"",R87+Settings!$B$5)</f>
        <v/>
      </c>
      <c r="T87" s="4">
        <f>IF(Score!A87="","","Vetting score "&amp;Score!V87&amp;"/24; recommendation: "&amp;Score!Y87&amp;IF(Score!S87="No","; Q10 No: no protected health information","")&amp;IF(Score!AH87="","","; "&amp;Score!AH87))</f>
        <v/>
      </c>
    </row>
    <row r="88">
      <c r="A88" s="4">
        <f>IF(Score!A88="","",Score!A88)</f>
        <v/>
      </c>
      <c r="B88" s="4">
        <f>IF(Score!A88="","",Score!B88&amp;"")</f>
        <v/>
      </c>
      <c r="C88" s="4">
        <f>IF(Score!A88="","",Score!C88&amp;"")</f>
        <v/>
      </c>
      <c r="D88" s="4">
        <f>IF(Score!A88="","",IF(Score!M88="Yes","Company-managed",""))</f>
        <v/>
      </c>
      <c r="E88" s="4">
        <f>IF(Score!A88="","",IF(Score!N88="Yes","Yes",IF(OR(Score!N88="No",Score!N88="Partly"),"No","Unknown")))</f>
        <v/>
      </c>
      <c r="F88" s="4">
        <f>IF(Score!A88="","",Score!E88&amp;"")</f>
        <v/>
      </c>
      <c r="G88" s="4">
        <f>IF(Score!A88="","",IF(OR(Score!AE88="Not approved",Score!AE88="Retired"),"",IF(Score!AE88="Approved with limits",IF(OR(Score!F88="Public",Score!Z88="Public"),"Public","Internal"),IF(OR(Score!Z88="Public",Score!Z88="Internal",Score!Z88="Confidential",Score!Z88="Restricted"),Score!Z88,""))))</f>
        <v/>
      </c>
      <c r="H88" s="4">
        <f>IF(Score!A88="","",IF(Score!J88="Yes","No",IF(Score!J88="No","Yes","Unknown")))</f>
        <v/>
      </c>
      <c r="I88" s="4">
        <f>IF(Score!A88="","",IF(Score!J88="Yes","Yes","Unknown"))</f>
        <v/>
      </c>
      <c r="J88" s="4">
        <f>IF(Score!A88="","",Score!AA88&amp;"")</f>
        <v/>
      </c>
      <c r="K88" s="4">
        <f>IF(Score!A88="","",Score!AB88&amp;"")</f>
        <v/>
      </c>
      <c r="L88" s="4">
        <f>IF(Score!A88="","","[Decide]")</f>
        <v/>
      </c>
      <c r="M88" s="4">
        <f>IF(Score!A88="","",Score!AC88&amp;"")</f>
        <v/>
      </c>
      <c r="N88" s="4">
        <f>IF(Score!A88="","",TRIM(Score!G88&amp;" "&amp;IF(Score!H88="","[date]",TEXT(Score!H88,"yyyy-mm-dd"))))</f>
        <v/>
      </c>
      <c r="O88" s="4">
        <f>IF(Score!A88="","",Score!AD88&amp;"")</f>
        <v/>
      </c>
      <c r="P88" s="4">
        <f>IF(Score!A88="","",IF(Score!AE88="","Pending review",Score!AE88))</f>
        <v/>
      </c>
      <c r="Q88" s="5">
        <f>IF(Score!A88="","",IF(OR(Score!AE88="Approved",Score!AE88="Approved with limits"),IF(Score!AG88="","",Score!AG88),""))</f>
        <v/>
      </c>
      <c r="R88" s="5">
        <f>IF(OR(Score!A88="",Score!H88=""),"",Score!H88)</f>
        <v/>
      </c>
      <c r="S88" s="5">
        <f>IF(OR(Score!A88="",R88=""),"",R88+Settings!$B$5)</f>
        <v/>
      </c>
      <c r="T88" s="4">
        <f>IF(Score!A88="","","Vetting score "&amp;Score!V88&amp;"/24; recommendation: "&amp;Score!Y88&amp;IF(Score!S88="No","; Q10 No: no protected health information","")&amp;IF(Score!AH88="","","; "&amp;Score!AH88))</f>
        <v/>
      </c>
    </row>
    <row r="89">
      <c r="A89" s="4">
        <f>IF(Score!A89="","",Score!A89)</f>
        <v/>
      </c>
      <c r="B89" s="4">
        <f>IF(Score!A89="","",Score!B89&amp;"")</f>
        <v/>
      </c>
      <c r="C89" s="4">
        <f>IF(Score!A89="","",Score!C89&amp;"")</f>
        <v/>
      </c>
      <c r="D89" s="4">
        <f>IF(Score!A89="","",IF(Score!M89="Yes","Company-managed",""))</f>
        <v/>
      </c>
      <c r="E89" s="4">
        <f>IF(Score!A89="","",IF(Score!N89="Yes","Yes",IF(OR(Score!N89="No",Score!N89="Partly"),"No","Unknown")))</f>
        <v/>
      </c>
      <c r="F89" s="4">
        <f>IF(Score!A89="","",Score!E89&amp;"")</f>
        <v/>
      </c>
      <c r="G89" s="4">
        <f>IF(Score!A89="","",IF(OR(Score!AE89="Not approved",Score!AE89="Retired"),"",IF(Score!AE89="Approved with limits",IF(OR(Score!F89="Public",Score!Z89="Public"),"Public","Internal"),IF(OR(Score!Z89="Public",Score!Z89="Internal",Score!Z89="Confidential",Score!Z89="Restricted"),Score!Z89,""))))</f>
        <v/>
      </c>
      <c r="H89" s="4">
        <f>IF(Score!A89="","",IF(Score!J89="Yes","No",IF(Score!J89="No","Yes","Unknown")))</f>
        <v/>
      </c>
      <c r="I89" s="4">
        <f>IF(Score!A89="","",IF(Score!J89="Yes","Yes","Unknown"))</f>
        <v/>
      </c>
      <c r="J89" s="4">
        <f>IF(Score!A89="","",Score!AA89&amp;"")</f>
        <v/>
      </c>
      <c r="K89" s="4">
        <f>IF(Score!A89="","",Score!AB89&amp;"")</f>
        <v/>
      </c>
      <c r="L89" s="4">
        <f>IF(Score!A89="","","[Decide]")</f>
        <v/>
      </c>
      <c r="M89" s="4">
        <f>IF(Score!A89="","",Score!AC89&amp;"")</f>
        <v/>
      </c>
      <c r="N89" s="4">
        <f>IF(Score!A89="","",TRIM(Score!G89&amp;" "&amp;IF(Score!H89="","[date]",TEXT(Score!H89,"yyyy-mm-dd"))))</f>
        <v/>
      </c>
      <c r="O89" s="4">
        <f>IF(Score!A89="","",Score!AD89&amp;"")</f>
        <v/>
      </c>
      <c r="P89" s="4">
        <f>IF(Score!A89="","",IF(Score!AE89="","Pending review",Score!AE89))</f>
        <v/>
      </c>
      <c r="Q89" s="5">
        <f>IF(Score!A89="","",IF(OR(Score!AE89="Approved",Score!AE89="Approved with limits"),IF(Score!AG89="","",Score!AG89),""))</f>
        <v/>
      </c>
      <c r="R89" s="5">
        <f>IF(OR(Score!A89="",Score!H89=""),"",Score!H89)</f>
        <v/>
      </c>
      <c r="S89" s="5">
        <f>IF(OR(Score!A89="",R89=""),"",R89+Settings!$B$5)</f>
        <v/>
      </c>
      <c r="T89" s="4">
        <f>IF(Score!A89="","","Vetting score "&amp;Score!V89&amp;"/24; recommendation: "&amp;Score!Y89&amp;IF(Score!S89="No","; Q10 No: no protected health information","")&amp;IF(Score!AH89="","","; "&amp;Score!AH89))</f>
        <v/>
      </c>
    </row>
    <row r="90">
      <c r="A90" s="4">
        <f>IF(Score!A90="","",Score!A90)</f>
        <v/>
      </c>
      <c r="B90" s="4">
        <f>IF(Score!A90="","",Score!B90&amp;"")</f>
        <v/>
      </c>
      <c r="C90" s="4">
        <f>IF(Score!A90="","",Score!C90&amp;"")</f>
        <v/>
      </c>
      <c r="D90" s="4">
        <f>IF(Score!A90="","",IF(Score!M90="Yes","Company-managed",""))</f>
        <v/>
      </c>
      <c r="E90" s="4">
        <f>IF(Score!A90="","",IF(Score!N90="Yes","Yes",IF(OR(Score!N90="No",Score!N90="Partly"),"No","Unknown")))</f>
        <v/>
      </c>
      <c r="F90" s="4">
        <f>IF(Score!A90="","",Score!E90&amp;"")</f>
        <v/>
      </c>
      <c r="G90" s="4">
        <f>IF(Score!A90="","",IF(OR(Score!AE90="Not approved",Score!AE90="Retired"),"",IF(Score!AE90="Approved with limits",IF(OR(Score!F90="Public",Score!Z90="Public"),"Public","Internal"),IF(OR(Score!Z90="Public",Score!Z90="Internal",Score!Z90="Confidential",Score!Z90="Restricted"),Score!Z90,""))))</f>
        <v/>
      </c>
      <c r="H90" s="4">
        <f>IF(Score!A90="","",IF(Score!J90="Yes","No",IF(Score!J90="No","Yes","Unknown")))</f>
        <v/>
      </c>
      <c r="I90" s="4">
        <f>IF(Score!A90="","",IF(Score!J90="Yes","Yes","Unknown"))</f>
        <v/>
      </c>
      <c r="J90" s="4">
        <f>IF(Score!A90="","",Score!AA90&amp;"")</f>
        <v/>
      </c>
      <c r="K90" s="4">
        <f>IF(Score!A90="","",Score!AB90&amp;"")</f>
        <v/>
      </c>
      <c r="L90" s="4">
        <f>IF(Score!A90="","","[Decide]")</f>
        <v/>
      </c>
      <c r="M90" s="4">
        <f>IF(Score!A90="","",Score!AC90&amp;"")</f>
        <v/>
      </c>
      <c r="N90" s="4">
        <f>IF(Score!A90="","",TRIM(Score!G90&amp;" "&amp;IF(Score!H90="","[date]",TEXT(Score!H90,"yyyy-mm-dd"))))</f>
        <v/>
      </c>
      <c r="O90" s="4">
        <f>IF(Score!A90="","",Score!AD90&amp;"")</f>
        <v/>
      </c>
      <c r="P90" s="4">
        <f>IF(Score!A90="","",IF(Score!AE90="","Pending review",Score!AE90))</f>
        <v/>
      </c>
      <c r="Q90" s="5">
        <f>IF(Score!A90="","",IF(OR(Score!AE90="Approved",Score!AE90="Approved with limits"),IF(Score!AG90="","",Score!AG90),""))</f>
        <v/>
      </c>
      <c r="R90" s="5">
        <f>IF(OR(Score!A90="",Score!H90=""),"",Score!H90)</f>
        <v/>
      </c>
      <c r="S90" s="5">
        <f>IF(OR(Score!A90="",R90=""),"",R90+Settings!$B$5)</f>
        <v/>
      </c>
      <c r="T90" s="4">
        <f>IF(Score!A90="","","Vetting score "&amp;Score!V90&amp;"/24; recommendation: "&amp;Score!Y90&amp;IF(Score!S90="No","; Q10 No: no protected health information","")&amp;IF(Score!AH90="","","; "&amp;Score!AH90))</f>
        <v/>
      </c>
    </row>
    <row r="91">
      <c r="A91" s="4">
        <f>IF(Score!A91="","",Score!A91)</f>
        <v/>
      </c>
      <c r="B91" s="4">
        <f>IF(Score!A91="","",Score!B91&amp;"")</f>
        <v/>
      </c>
      <c r="C91" s="4">
        <f>IF(Score!A91="","",Score!C91&amp;"")</f>
        <v/>
      </c>
      <c r="D91" s="4">
        <f>IF(Score!A91="","",IF(Score!M91="Yes","Company-managed",""))</f>
        <v/>
      </c>
      <c r="E91" s="4">
        <f>IF(Score!A91="","",IF(Score!N91="Yes","Yes",IF(OR(Score!N91="No",Score!N91="Partly"),"No","Unknown")))</f>
        <v/>
      </c>
      <c r="F91" s="4">
        <f>IF(Score!A91="","",Score!E91&amp;"")</f>
        <v/>
      </c>
      <c r="G91" s="4">
        <f>IF(Score!A91="","",IF(OR(Score!AE91="Not approved",Score!AE91="Retired"),"",IF(Score!AE91="Approved with limits",IF(OR(Score!F91="Public",Score!Z91="Public"),"Public","Internal"),IF(OR(Score!Z91="Public",Score!Z91="Internal",Score!Z91="Confidential",Score!Z91="Restricted"),Score!Z91,""))))</f>
        <v/>
      </c>
      <c r="H91" s="4">
        <f>IF(Score!A91="","",IF(Score!J91="Yes","No",IF(Score!J91="No","Yes","Unknown")))</f>
        <v/>
      </c>
      <c r="I91" s="4">
        <f>IF(Score!A91="","",IF(Score!J91="Yes","Yes","Unknown"))</f>
        <v/>
      </c>
      <c r="J91" s="4">
        <f>IF(Score!A91="","",Score!AA91&amp;"")</f>
        <v/>
      </c>
      <c r="K91" s="4">
        <f>IF(Score!A91="","",Score!AB91&amp;"")</f>
        <v/>
      </c>
      <c r="L91" s="4">
        <f>IF(Score!A91="","","[Decide]")</f>
        <v/>
      </c>
      <c r="M91" s="4">
        <f>IF(Score!A91="","",Score!AC91&amp;"")</f>
        <v/>
      </c>
      <c r="N91" s="4">
        <f>IF(Score!A91="","",TRIM(Score!G91&amp;" "&amp;IF(Score!H91="","[date]",TEXT(Score!H91,"yyyy-mm-dd"))))</f>
        <v/>
      </c>
      <c r="O91" s="4">
        <f>IF(Score!A91="","",Score!AD91&amp;"")</f>
        <v/>
      </c>
      <c r="P91" s="4">
        <f>IF(Score!A91="","",IF(Score!AE91="","Pending review",Score!AE91))</f>
        <v/>
      </c>
      <c r="Q91" s="5">
        <f>IF(Score!A91="","",IF(OR(Score!AE91="Approved",Score!AE91="Approved with limits"),IF(Score!AG91="","",Score!AG91),""))</f>
        <v/>
      </c>
      <c r="R91" s="5">
        <f>IF(OR(Score!A91="",Score!H91=""),"",Score!H91)</f>
        <v/>
      </c>
      <c r="S91" s="5">
        <f>IF(OR(Score!A91="",R91=""),"",R91+Settings!$B$5)</f>
        <v/>
      </c>
      <c r="T91" s="4">
        <f>IF(Score!A91="","","Vetting score "&amp;Score!V91&amp;"/24; recommendation: "&amp;Score!Y91&amp;IF(Score!S91="No","; Q10 No: no protected health information","")&amp;IF(Score!AH91="","","; "&amp;Score!AH91))</f>
        <v/>
      </c>
    </row>
    <row r="92">
      <c r="A92" s="4">
        <f>IF(Score!A92="","",Score!A92)</f>
        <v/>
      </c>
      <c r="B92" s="4">
        <f>IF(Score!A92="","",Score!B92&amp;"")</f>
        <v/>
      </c>
      <c r="C92" s="4">
        <f>IF(Score!A92="","",Score!C92&amp;"")</f>
        <v/>
      </c>
      <c r="D92" s="4">
        <f>IF(Score!A92="","",IF(Score!M92="Yes","Company-managed",""))</f>
        <v/>
      </c>
      <c r="E92" s="4">
        <f>IF(Score!A92="","",IF(Score!N92="Yes","Yes",IF(OR(Score!N92="No",Score!N92="Partly"),"No","Unknown")))</f>
        <v/>
      </c>
      <c r="F92" s="4">
        <f>IF(Score!A92="","",Score!E92&amp;"")</f>
        <v/>
      </c>
      <c r="G92" s="4">
        <f>IF(Score!A92="","",IF(OR(Score!AE92="Not approved",Score!AE92="Retired"),"",IF(Score!AE92="Approved with limits",IF(OR(Score!F92="Public",Score!Z92="Public"),"Public","Internal"),IF(OR(Score!Z92="Public",Score!Z92="Internal",Score!Z92="Confidential",Score!Z92="Restricted"),Score!Z92,""))))</f>
        <v/>
      </c>
      <c r="H92" s="4">
        <f>IF(Score!A92="","",IF(Score!J92="Yes","No",IF(Score!J92="No","Yes","Unknown")))</f>
        <v/>
      </c>
      <c r="I92" s="4">
        <f>IF(Score!A92="","",IF(Score!J92="Yes","Yes","Unknown"))</f>
        <v/>
      </c>
      <c r="J92" s="4">
        <f>IF(Score!A92="","",Score!AA92&amp;"")</f>
        <v/>
      </c>
      <c r="K92" s="4">
        <f>IF(Score!A92="","",Score!AB92&amp;"")</f>
        <v/>
      </c>
      <c r="L92" s="4">
        <f>IF(Score!A92="","","[Decide]")</f>
        <v/>
      </c>
      <c r="M92" s="4">
        <f>IF(Score!A92="","",Score!AC92&amp;"")</f>
        <v/>
      </c>
      <c r="N92" s="4">
        <f>IF(Score!A92="","",TRIM(Score!G92&amp;" "&amp;IF(Score!H92="","[date]",TEXT(Score!H92,"yyyy-mm-dd"))))</f>
        <v/>
      </c>
      <c r="O92" s="4">
        <f>IF(Score!A92="","",Score!AD92&amp;"")</f>
        <v/>
      </c>
      <c r="P92" s="4">
        <f>IF(Score!A92="","",IF(Score!AE92="","Pending review",Score!AE92))</f>
        <v/>
      </c>
      <c r="Q92" s="5">
        <f>IF(Score!A92="","",IF(OR(Score!AE92="Approved",Score!AE92="Approved with limits"),IF(Score!AG92="","",Score!AG92),""))</f>
        <v/>
      </c>
      <c r="R92" s="5">
        <f>IF(OR(Score!A92="",Score!H92=""),"",Score!H92)</f>
        <v/>
      </c>
      <c r="S92" s="5">
        <f>IF(OR(Score!A92="",R92=""),"",R92+Settings!$B$5)</f>
        <v/>
      </c>
      <c r="T92" s="4">
        <f>IF(Score!A92="","","Vetting score "&amp;Score!V92&amp;"/24; recommendation: "&amp;Score!Y92&amp;IF(Score!S92="No","; Q10 No: no protected health information","")&amp;IF(Score!AH92="","","; "&amp;Score!AH92))</f>
        <v/>
      </c>
    </row>
    <row r="93">
      <c r="A93" s="4">
        <f>IF(Score!A93="","",Score!A93)</f>
        <v/>
      </c>
      <c r="B93" s="4">
        <f>IF(Score!A93="","",Score!B93&amp;"")</f>
        <v/>
      </c>
      <c r="C93" s="4">
        <f>IF(Score!A93="","",Score!C93&amp;"")</f>
        <v/>
      </c>
      <c r="D93" s="4">
        <f>IF(Score!A93="","",IF(Score!M93="Yes","Company-managed",""))</f>
        <v/>
      </c>
      <c r="E93" s="4">
        <f>IF(Score!A93="","",IF(Score!N93="Yes","Yes",IF(OR(Score!N93="No",Score!N93="Partly"),"No","Unknown")))</f>
        <v/>
      </c>
      <c r="F93" s="4">
        <f>IF(Score!A93="","",Score!E93&amp;"")</f>
        <v/>
      </c>
      <c r="G93" s="4">
        <f>IF(Score!A93="","",IF(OR(Score!AE93="Not approved",Score!AE93="Retired"),"",IF(Score!AE93="Approved with limits",IF(OR(Score!F93="Public",Score!Z93="Public"),"Public","Internal"),IF(OR(Score!Z93="Public",Score!Z93="Internal",Score!Z93="Confidential",Score!Z93="Restricted"),Score!Z93,""))))</f>
        <v/>
      </c>
      <c r="H93" s="4">
        <f>IF(Score!A93="","",IF(Score!J93="Yes","No",IF(Score!J93="No","Yes","Unknown")))</f>
        <v/>
      </c>
      <c r="I93" s="4">
        <f>IF(Score!A93="","",IF(Score!J93="Yes","Yes","Unknown"))</f>
        <v/>
      </c>
      <c r="J93" s="4">
        <f>IF(Score!A93="","",Score!AA93&amp;"")</f>
        <v/>
      </c>
      <c r="K93" s="4">
        <f>IF(Score!A93="","",Score!AB93&amp;"")</f>
        <v/>
      </c>
      <c r="L93" s="4">
        <f>IF(Score!A93="","","[Decide]")</f>
        <v/>
      </c>
      <c r="M93" s="4">
        <f>IF(Score!A93="","",Score!AC93&amp;"")</f>
        <v/>
      </c>
      <c r="N93" s="4">
        <f>IF(Score!A93="","",TRIM(Score!G93&amp;" "&amp;IF(Score!H93="","[date]",TEXT(Score!H93,"yyyy-mm-dd"))))</f>
        <v/>
      </c>
      <c r="O93" s="4">
        <f>IF(Score!A93="","",Score!AD93&amp;"")</f>
        <v/>
      </c>
      <c r="P93" s="4">
        <f>IF(Score!A93="","",IF(Score!AE93="","Pending review",Score!AE93))</f>
        <v/>
      </c>
      <c r="Q93" s="5">
        <f>IF(Score!A93="","",IF(OR(Score!AE93="Approved",Score!AE93="Approved with limits"),IF(Score!AG93="","",Score!AG93),""))</f>
        <v/>
      </c>
      <c r="R93" s="5">
        <f>IF(OR(Score!A93="",Score!H93=""),"",Score!H93)</f>
        <v/>
      </c>
      <c r="S93" s="5">
        <f>IF(OR(Score!A93="",R93=""),"",R93+Settings!$B$5)</f>
        <v/>
      </c>
      <c r="T93" s="4">
        <f>IF(Score!A93="","","Vetting score "&amp;Score!V93&amp;"/24; recommendation: "&amp;Score!Y93&amp;IF(Score!S93="No","; Q10 No: no protected health information","")&amp;IF(Score!AH93="","","; "&amp;Score!AH93))</f>
        <v/>
      </c>
    </row>
    <row r="94">
      <c r="A94" s="4">
        <f>IF(Score!A94="","",Score!A94)</f>
        <v/>
      </c>
      <c r="B94" s="4">
        <f>IF(Score!A94="","",Score!B94&amp;"")</f>
        <v/>
      </c>
      <c r="C94" s="4">
        <f>IF(Score!A94="","",Score!C94&amp;"")</f>
        <v/>
      </c>
      <c r="D94" s="4">
        <f>IF(Score!A94="","",IF(Score!M94="Yes","Company-managed",""))</f>
        <v/>
      </c>
      <c r="E94" s="4">
        <f>IF(Score!A94="","",IF(Score!N94="Yes","Yes",IF(OR(Score!N94="No",Score!N94="Partly"),"No","Unknown")))</f>
        <v/>
      </c>
      <c r="F94" s="4">
        <f>IF(Score!A94="","",Score!E94&amp;"")</f>
        <v/>
      </c>
      <c r="G94" s="4">
        <f>IF(Score!A94="","",IF(OR(Score!AE94="Not approved",Score!AE94="Retired"),"",IF(Score!AE94="Approved with limits",IF(OR(Score!F94="Public",Score!Z94="Public"),"Public","Internal"),IF(OR(Score!Z94="Public",Score!Z94="Internal",Score!Z94="Confidential",Score!Z94="Restricted"),Score!Z94,""))))</f>
        <v/>
      </c>
      <c r="H94" s="4">
        <f>IF(Score!A94="","",IF(Score!J94="Yes","No",IF(Score!J94="No","Yes","Unknown")))</f>
        <v/>
      </c>
      <c r="I94" s="4">
        <f>IF(Score!A94="","",IF(Score!J94="Yes","Yes","Unknown"))</f>
        <v/>
      </c>
      <c r="J94" s="4">
        <f>IF(Score!A94="","",Score!AA94&amp;"")</f>
        <v/>
      </c>
      <c r="K94" s="4">
        <f>IF(Score!A94="","",Score!AB94&amp;"")</f>
        <v/>
      </c>
      <c r="L94" s="4">
        <f>IF(Score!A94="","","[Decide]")</f>
        <v/>
      </c>
      <c r="M94" s="4">
        <f>IF(Score!A94="","",Score!AC94&amp;"")</f>
        <v/>
      </c>
      <c r="N94" s="4">
        <f>IF(Score!A94="","",TRIM(Score!G94&amp;" "&amp;IF(Score!H94="","[date]",TEXT(Score!H94,"yyyy-mm-dd"))))</f>
        <v/>
      </c>
      <c r="O94" s="4">
        <f>IF(Score!A94="","",Score!AD94&amp;"")</f>
        <v/>
      </c>
      <c r="P94" s="4">
        <f>IF(Score!A94="","",IF(Score!AE94="","Pending review",Score!AE94))</f>
        <v/>
      </c>
      <c r="Q94" s="5">
        <f>IF(Score!A94="","",IF(OR(Score!AE94="Approved",Score!AE94="Approved with limits"),IF(Score!AG94="","",Score!AG94),""))</f>
        <v/>
      </c>
      <c r="R94" s="5">
        <f>IF(OR(Score!A94="",Score!H94=""),"",Score!H94)</f>
        <v/>
      </c>
      <c r="S94" s="5">
        <f>IF(OR(Score!A94="",R94=""),"",R94+Settings!$B$5)</f>
        <v/>
      </c>
      <c r="T94" s="4">
        <f>IF(Score!A94="","","Vetting score "&amp;Score!V94&amp;"/24; recommendation: "&amp;Score!Y94&amp;IF(Score!S94="No","; Q10 No: no protected health information","")&amp;IF(Score!AH94="","","; "&amp;Score!AH94))</f>
        <v/>
      </c>
    </row>
    <row r="95">
      <c r="A95" s="4">
        <f>IF(Score!A95="","",Score!A95)</f>
        <v/>
      </c>
      <c r="B95" s="4">
        <f>IF(Score!A95="","",Score!B95&amp;"")</f>
        <v/>
      </c>
      <c r="C95" s="4">
        <f>IF(Score!A95="","",Score!C95&amp;"")</f>
        <v/>
      </c>
      <c r="D95" s="4">
        <f>IF(Score!A95="","",IF(Score!M95="Yes","Company-managed",""))</f>
        <v/>
      </c>
      <c r="E95" s="4">
        <f>IF(Score!A95="","",IF(Score!N95="Yes","Yes",IF(OR(Score!N95="No",Score!N95="Partly"),"No","Unknown")))</f>
        <v/>
      </c>
      <c r="F95" s="4">
        <f>IF(Score!A95="","",Score!E95&amp;"")</f>
        <v/>
      </c>
      <c r="G95" s="4">
        <f>IF(Score!A95="","",IF(OR(Score!AE95="Not approved",Score!AE95="Retired"),"",IF(Score!AE95="Approved with limits",IF(OR(Score!F95="Public",Score!Z95="Public"),"Public","Internal"),IF(OR(Score!Z95="Public",Score!Z95="Internal",Score!Z95="Confidential",Score!Z95="Restricted"),Score!Z95,""))))</f>
        <v/>
      </c>
      <c r="H95" s="4">
        <f>IF(Score!A95="","",IF(Score!J95="Yes","No",IF(Score!J95="No","Yes","Unknown")))</f>
        <v/>
      </c>
      <c r="I95" s="4">
        <f>IF(Score!A95="","",IF(Score!J95="Yes","Yes","Unknown"))</f>
        <v/>
      </c>
      <c r="J95" s="4">
        <f>IF(Score!A95="","",Score!AA95&amp;"")</f>
        <v/>
      </c>
      <c r="K95" s="4">
        <f>IF(Score!A95="","",Score!AB95&amp;"")</f>
        <v/>
      </c>
      <c r="L95" s="4">
        <f>IF(Score!A95="","","[Decide]")</f>
        <v/>
      </c>
      <c r="M95" s="4">
        <f>IF(Score!A95="","",Score!AC95&amp;"")</f>
        <v/>
      </c>
      <c r="N95" s="4">
        <f>IF(Score!A95="","",TRIM(Score!G95&amp;" "&amp;IF(Score!H95="","[date]",TEXT(Score!H95,"yyyy-mm-dd"))))</f>
        <v/>
      </c>
      <c r="O95" s="4">
        <f>IF(Score!A95="","",Score!AD95&amp;"")</f>
        <v/>
      </c>
      <c r="P95" s="4">
        <f>IF(Score!A95="","",IF(Score!AE95="","Pending review",Score!AE95))</f>
        <v/>
      </c>
      <c r="Q95" s="5">
        <f>IF(Score!A95="","",IF(OR(Score!AE95="Approved",Score!AE95="Approved with limits"),IF(Score!AG95="","",Score!AG95),""))</f>
        <v/>
      </c>
      <c r="R95" s="5">
        <f>IF(OR(Score!A95="",Score!H95=""),"",Score!H95)</f>
        <v/>
      </c>
      <c r="S95" s="5">
        <f>IF(OR(Score!A95="",R95=""),"",R95+Settings!$B$5)</f>
        <v/>
      </c>
      <c r="T95" s="4">
        <f>IF(Score!A95="","","Vetting score "&amp;Score!V95&amp;"/24; recommendation: "&amp;Score!Y95&amp;IF(Score!S95="No","; Q10 No: no protected health information","")&amp;IF(Score!AH95="","","; "&amp;Score!AH95))</f>
        <v/>
      </c>
    </row>
    <row r="96">
      <c r="A96" s="4">
        <f>IF(Score!A96="","",Score!A96)</f>
        <v/>
      </c>
      <c r="B96" s="4">
        <f>IF(Score!A96="","",Score!B96&amp;"")</f>
        <v/>
      </c>
      <c r="C96" s="4">
        <f>IF(Score!A96="","",Score!C96&amp;"")</f>
        <v/>
      </c>
      <c r="D96" s="4">
        <f>IF(Score!A96="","",IF(Score!M96="Yes","Company-managed",""))</f>
        <v/>
      </c>
      <c r="E96" s="4">
        <f>IF(Score!A96="","",IF(Score!N96="Yes","Yes",IF(OR(Score!N96="No",Score!N96="Partly"),"No","Unknown")))</f>
        <v/>
      </c>
      <c r="F96" s="4">
        <f>IF(Score!A96="","",Score!E96&amp;"")</f>
        <v/>
      </c>
      <c r="G96" s="4">
        <f>IF(Score!A96="","",IF(OR(Score!AE96="Not approved",Score!AE96="Retired"),"",IF(Score!AE96="Approved with limits",IF(OR(Score!F96="Public",Score!Z96="Public"),"Public","Internal"),IF(OR(Score!Z96="Public",Score!Z96="Internal",Score!Z96="Confidential",Score!Z96="Restricted"),Score!Z96,""))))</f>
        <v/>
      </c>
      <c r="H96" s="4">
        <f>IF(Score!A96="","",IF(Score!J96="Yes","No",IF(Score!J96="No","Yes","Unknown")))</f>
        <v/>
      </c>
      <c r="I96" s="4">
        <f>IF(Score!A96="","",IF(Score!J96="Yes","Yes","Unknown"))</f>
        <v/>
      </c>
      <c r="J96" s="4">
        <f>IF(Score!A96="","",Score!AA96&amp;"")</f>
        <v/>
      </c>
      <c r="K96" s="4">
        <f>IF(Score!A96="","",Score!AB96&amp;"")</f>
        <v/>
      </c>
      <c r="L96" s="4">
        <f>IF(Score!A96="","","[Decide]")</f>
        <v/>
      </c>
      <c r="M96" s="4">
        <f>IF(Score!A96="","",Score!AC96&amp;"")</f>
        <v/>
      </c>
      <c r="N96" s="4">
        <f>IF(Score!A96="","",TRIM(Score!G96&amp;" "&amp;IF(Score!H96="","[date]",TEXT(Score!H96,"yyyy-mm-dd"))))</f>
        <v/>
      </c>
      <c r="O96" s="4">
        <f>IF(Score!A96="","",Score!AD96&amp;"")</f>
        <v/>
      </c>
      <c r="P96" s="4">
        <f>IF(Score!A96="","",IF(Score!AE96="","Pending review",Score!AE96))</f>
        <v/>
      </c>
      <c r="Q96" s="5">
        <f>IF(Score!A96="","",IF(OR(Score!AE96="Approved",Score!AE96="Approved with limits"),IF(Score!AG96="","",Score!AG96),""))</f>
        <v/>
      </c>
      <c r="R96" s="5">
        <f>IF(OR(Score!A96="",Score!H96=""),"",Score!H96)</f>
        <v/>
      </c>
      <c r="S96" s="5">
        <f>IF(OR(Score!A96="",R96=""),"",R96+Settings!$B$5)</f>
        <v/>
      </c>
      <c r="T96" s="4">
        <f>IF(Score!A96="","","Vetting score "&amp;Score!V96&amp;"/24; recommendation: "&amp;Score!Y96&amp;IF(Score!S96="No","; Q10 No: no protected health information","")&amp;IF(Score!AH96="","","; "&amp;Score!AH96))</f>
        <v/>
      </c>
    </row>
    <row r="97">
      <c r="A97" s="4">
        <f>IF(Score!A97="","",Score!A97)</f>
        <v/>
      </c>
      <c r="B97" s="4">
        <f>IF(Score!A97="","",Score!B97&amp;"")</f>
        <v/>
      </c>
      <c r="C97" s="4">
        <f>IF(Score!A97="","",Score!C97&amp;"")</f>
        <v/>
      </c>
      <c r="D97" s="4">
        <f>IF(Score!A97="","",IF(Score!M97="Yes","Company-managed",""))</f>
        <v/>
      </c>
      <c r="E97" s="4">
        <f>IF(Score!A97="","",IF(Score!N97="Yes","Yes",IF(OR(Score!N97="No",Score!N97="Partly"),"No","Unknown")))</f>
        <v/>
      </c>
      <c r="F97" s="4">
        <f>IF(Score!A97="","",Score!E97&amp;"")</f>
        <v/>
      </c>
      <c r="G97" s="4">
        <f>IF(Score!A97="","",IF(OR(Score!AE97="Not approved",Score!AE97="Retired"),"",IF(Score!AE97="Approved with limits",IF(OR(Score!F97="Public",Score!Z97="Public"),"Public","Internal"),IF(OR(Score!Z97="Public",Score!Z97="Internal",Score!Z97="Confidential",Score!Z97="Restricted"),Score!Z97,""))))</f>
        <v/>
      </c>
      <c r="H97" s="4">
        <f>IF(Score!A97="","",IF(Score!J97="Yes","No",IF(Score!J97="No","Yes","Unknown")))</f>
        <v/>
      </c>
      <c r="I97" s="4">
        <f>IF(Score!A97="","",IF(Score!J97="Yes","Yes","Unknown"))</f>
        <v/>
      </c>
      <c r="J97" s="4">
        <f>IF(Score!A97="","",Score!AA97&amp;"")</f>
        <v/>
      </c>
      <c r="K97" s="4">
        <f>IF(Score!A97="","",Score!AB97&amp;"")</f>
        <v/>
      </c>
      <c r="L97" s="4">
        <f>IF(Score!A97="","","[Decide]")</f>
        <v/>
      </c>
      <c r="M97" s="4">
        <f>IF(Score!A97="","",Score!AC97&amp;"")</f>
        <v/>
      </c>
      <c r="N97" s="4">
        <f>IF(Score!A97="","",TRIM(Score!G97&amp;" "&amp;IF(Score!H97="","[date]",TEXT(Score!H97,"yyyy-mm-dd"))))</f>
        <v/>
      </c>
      <c r="O97" s="4">
        <f>IF(Score!A97="","",Score!AD97&amp;"")</f>
        <v/>
      </c>
      <c r="P97" s="4">
        <f>IF(Score!A97="","",IF(Score!AE97="","Pending review",Score!AE97))</f>
        <v/>
      </c>
      <c r="Q97" s="5">
        <f>IF(Score!A97="","",IF(OR(Score!AE97="Approved",Score!AE97="Approved with limits"),IF(Score!AG97="","",Score!AG97),""))</f>
        <v/>
      </c>
      <c r="R97" s="5">
        <f>IF(OR(Score!A97="",Score!H97=""),"",Score!H97)</f>
        <v/>
      </c>
      <c r="S97" s="5">
        <f>IF(OR(Score!A97="",R97=""),"",R97+Settings!$B$5)</f>
        <v/>
      </c>
      <c r="T97" s="4">
        <f>IF(Score!A97="","","Vetting score "&amp;Score!V97&amp;"/24; recommendation: "&amp;Score!Y97&amp;IF(Score!S97="No","; Q10 No: no protected health information","")&amp;IF(Score!AH97="","","; "&amp;Score!AH97))</f>
        <v/>
      </c>
    </row>
    <row r="98">
      <c r="A98" s="4">
        <f>IF(Score!A98="","",Score!A98)</f>
        <v/>
      </c>
      <c r="B98" s="4">
        <f>IF(Score!A98="","",Score!B98&amp;"")</f>
        <v/>
      </c>
      <c r="C98" s="4">
        <f>IF(Score!A98="","",Score!C98&amp;"")</f>
        <v/>
      </c>
      <c r="D98" s="4">
        <f>IF(Score!A98="","",IF(Score!M98="Yes","Company-managed",""))</f>
        <v/>
      </c>
      <c r="E98" s="4">
        <f>IF(Score!A98="","",IF(Score!N98="Yes","Yes",IF(OR(Score!N98="No",Score!N98="Partly"),"No","Unknown")))</f>
        <v/>
      </c>
      <c r="F98" s="4">
        <f>IF(Score!A98="","",Score!E98&amp;"")</f>
        <v/>
      </c>
      <c r="G98" s="4">
        <f>IF(Score!A98="","",IF(OR(Score!AE98="Not approved",Score!AE98="Retired"),"",IF(Score!AE98="Approved with limits",IF(OR(Score!F98="Public",Score!Z98="Public"),"Public","Internal"),IF(OR(Score!Z98="Public",Score!Z98="Internal",Score!Z98="Confidential",Score!Z98="Restricted"),Score!Z98,""))))</f>
        <v/>
      </c>
      <c r="H98" s="4">
        <f>IF(Score!A98="","",IF(Score!J98="Yes","No",IF(Score!J98="No","Yes","Unknown")))</f>
        <v/>
      </c>
      <c r="I98" s="4">
        <f>IF(Score!A98="","",IF(Score!J98="Yes","Yes","Unknown"))</f>
        <v/>
      </c>
      <c r="J98" s="4">
        <f>IF(Score!A98="","",Score!AA98&amp;"")</f>
        <v/>
      </c>
      <c r="K98" s="4">
        <f>IF(Score!A98="","",Score!AB98&amp;"")</f>
        <v/>
      </c>
      <c r="L98" s="4">
        <f>IF(Score!A98="","","[Decide]")</f>
        <v/>
      </c>
      <c r="M98" s="4">
        <f>IF(Score!A98="","",Score!AC98&amp;"")</f>
        <v/>
      </c>
      <c r="N98" s="4">
        <f>IF(Score!A98="","",TRIM(Score!G98&amp;" "&amp;IF(Score!H98="","[date]",TEXT(Score!H98,"yyyy-mm-dd"))))</f>
        <v/>
      </c>
      <c r="O98" s="4">
        <f>IF(Score!A98="","",Score!AD98&amp;"")</f>
        <v/>
      </c>
      <c r="P98" s="4">
        <f>IF(Score!A98="","",IF(Score!AE98="","Pending review",Score!AE98))</f>
        <v/>
      </c>
      <c r="Q98" s="5">
        <f>IF(Score!A98="","",IF(OR(Score!AE98="Approved",Score!AE98="Approved with limits"),IF(Score!AG98="","",Score!AG98),""))</f>
        <v/>
      </c>
      <c r="R98" s="5">
        <f>IF(OR(Score!A98="",Score!H98=""),"",Score!H98)</f>
        <v/>
      </c>
      <c r="S98" s="5">
        <f>IF(OR(Score!A98="",R98=""),"",R98+Settings!$B$5)</f>
        <v/>
      </c>
      <c r="T98" s="4">
        <f>IF(Score!A98="","","Vetting score "&amp;Score!V98&amp;"/24; recommendation: "&amp;Score!Y98&amp;IF(Score!S98="No","; Q10 No: no protected health information","")&amp;IF(Score!AH98="","","; "&amp;Score!AH98))</f>
        <v/>
      </c>
    </row>
    <row r="99">
      <c r="A99" s="4">
        <f>IF(Score!A99="","",Score!A99)</f>
        <v/>
      </c>
      <c r="B99" s="4">
        <f>IF(Score!A99="","",Score!B99&amp;"")</f>
        <v/>
      </c>
      <c r="C99" s="4">
        <f>IF(Score!A99="","",Score!C99&amp;"")</f>
        <v/>
      </c>
      <c r="D99" s="4">
        <f>IF(Score!A99="","",IF(Score!M99="Yes","Company-managed",""))</f>
        <v/>
      </c>
      <c r="E99" s="4">
        <f>IF(Score!A99="","",IF(Score!N99="Yes","Yes",IF(OR(Score!N99="No",Score!N99="Partly"),"No","Unknown")))</f>
        <v/>
      </c>
      <c r="F99" s="4">
        <f>IF(Score!A99="","",Score!E99&amp;"")</f>
        <v/>
      </c>
      <c r="G99" s="4">
        <f>IF(Score!A99="","",IF(OR(Score!AE99="Not approved",Score!AE99="Retired"),"",IF(Score!AE99="Approved with limits",IF(OR(Score!F99="Public",Score!Z99="Public"),"Public","Internal"),IF(OR(Score!Z99="Public",Score!Z99="Internal",Score!Z99="Confidential",Score!Z99="Restricted"),Score!Z99,""))))</f>
        <v/>
      </c>
      <c r="H99" s="4">
        <f>IF(Score!A99="","",IF(Score!J99="Yes","No",IF(Score!J99="No","Yes","Unknown")))</f>
        <v/>
      </c>
      <c r="I99" s="4">
        <f>IF(Score!A99="","",IF(Score!J99="Yes","Yes","Unknown"))</f>
        <v/>
      </c>
      <c r="J99" s="4">
        <f>IF(Score!A99="","",Score!AA99&amp;"")</f>
        <v/>
      </c>
      <c r="K99" s="4">
        <f>IF(Score!A99="","",Score!AB99&amp;"")</f>
        <v/>
      </c>
      <c r="L99" s="4">
        <f>IF(Score!A99="","","[Decide]")</f>
        <v/>
      </c>
      <c r="M99" s="4">
        <f>IF(Score!A99="","",Score!AC99&amp;"")</f>
        <v/>
      </c>
      <c r="N99" s="4">
        <f>IF(Score!A99="","",TRIM(Score!G99&amp;" "&amp;IF(Score!H99="","[date]",TEXT(Score!H99,"yyyy-mm-dd"))))</f>
        <v/>
      </c>
      <c r="O99" s="4">
        <f>IF(Score!A99="","",Score!AD99&amp;"")</f>
        <v/>
      </c>
      <c r="P99" s="4">
        <f>IF(Score!A99="","",IF(Score!AE99="","Pending review",Score!AE99))</f>
        <v/>
      </c>
      <c r="Q99" s="5">
        <f>IF(Score!A99="","",IF(OR(Score!AE99="Approved",Score!AE99="Approved with limits"),IF(Score!AG99="","",Score!AG99),""))</f>
        <v/>
      </c>
      <c r="R99" s="5">
        <f>IF(OR(Score!A99="",Score!H99=""),"",Score!H99)</f>
        <v/>
      </c>
      <c r="S99" s="5">
        <f>IF(OR(Score!A99="",R99=""),"",R99+Settings!$B$5)</f>
        <v/>
      </c>
      <c r="T99" s="4">
        <f>IF(Score!A99="","","Vetting score "&amp;Score!V99&amp;"/24; recommendation: "&amp;Score!Y99&amp;IF(Score!S99="No","; Q10 No: no protected health information","")&amp;IF(Score!AH99="","","; "&amp;Score!AH99))</f>
        <v/>
      </c>
    </row>
    <row r="100">
      <c r="A100" s="4">
        <f>IF(Score!A100="","",Score!A100)</f>
        <v/>
      </c>
      <c r="B100" s="4">
        <f>IF(Score!A100="","",Score!B100&amp;"")</f>
        <v/>
      </c>
      <c r="C100" s="4">
        <f>IF(Score!A100="","",Score!C100&amp;"")</f>
        <v/>
      </c>
      <c r="D100" s="4">
        <f>IF(Score!A100="","",IF(Score!M100="Yes","Company-managed",""))</f>
        <v/>
      </c>
      <c r="E100" s="4">
        <f>IF(Score!A100="","",IF(Score!N100="Yes","Yes",IF(OR(Score!N100="No",Score!N100="Partly"),"No","Unknown")))</f>
        <v/>
      </c>
      <c r="F100" s="4">
        <f>IF(Score!A100="","",Score!E100&amp;"")</f>
        <v/>
      </c>
      <c r="G100" s="4">
        <f>IF(Score!A100="","",IF(OR(Score!AE100="Not approved",Score!AE100="Retired"),"",IF(Score!AE100="Approved with limits",IF(OR(Score!F100="Public",Score!Z100="Public"),"Public","Internal"),IF(OR(Score!Z100="Public",Score!Z100="Internal",Score!Z100="Confidential",Score!Z100="Restricted"),Score!Z100,""))))</f>
        <v/>
      </c>
      <c r="H100" s="4">
        <f>IF(Score!A100="","",IF(Score!J100="Yes","No",IF(Score!J100="No","Yes","Unknown")))</f>
        <v/>
      </c>
      <c r="I100" s="4">
        <f>IF(Score!A100="","",IF(Score!J100="Yes","Yes","Unknown"))</f>
        <v/>
      </c>
      <c r="J100" s="4">
        <f>IF(Score!A100="","",Score!AA100&amp;"")</f>
        <v/>
      </c>
      <c r="K100" s="4">
        <f>IF(Score!A100="","",Score!AB100&amp;"")</f>
        <v/>
      </c>
      <c r="L100" s="4">
        <f>IF(Score!A100="","","[Decide]")</f>
        <v/>
      </c>
      <c r="M100" s="4">
        <f>IF(Score!A100="","",Score!AC100&amp;"")</f>
        <v/>
      </c>
      <c r="N100" s="4">
        <f>IF(Score!A100="","",TRIM(Score!G100&amp;" "&amp;IF(Score!H100="","[date]",TEXT(Score!H100,"yyyy-mm-dd"))))</f>
        <v/>
      </c>
      <c r="O100" s="4">
        <f>IF(Score!A100="","",Score!AD100&amp;"")</f>
        <v/>
      </c>
      <c r="P100" s="4">
        <f>IF(Score!A100="","",IF(Score!AE100="","Pending review",Score!AE100))</f>
        <v/>
      </c>
      <c r="Q100" s="5">
        <f>IF(Score!A100="","",IF(OR(Score!AE100="Approved",Score!AE100="Approved with limits"),IF(Score!AG100="","",Score!AG100),""))</f>
        <v/>
      </c>
      <c r="R100" s="5">
        <f>IF(OR(Score!A100="",Score!H100=""),"",Score!H100)</f>
        <v/>
      </c>
      <c r="S100" s="5">
        <f>IF(OR(Score!A100="",R100=""),"",R100+Settings!$B$5)</f>
        <v/>
      </c>
      <c r="T100" s="4">
        <f>IF(Score!A100="","","Vetting score "&amp;Score!V100&amp;"/24; recommendation: "&amp;Score!Y100&amp;IF(Score!S100="No","; Q10 No: no protected health information","")&amp;IF(Score!AH100="","","; "&amp;Score!AH100))</f>
        <v/>
      </c>
    </row>
    <row r="101">
      <c r="A101" s="4">
        <f>IF(Score!A101="","",Score!A101)</f>
        <v/>
      </c>
      <c r="B101" s="4">
        <f>IF(Score!A101="","",Score!B101&amp;"")</f>
        <v/>
      </c>
      <c r="C101" s="4">
        <f>IF(Score!A101="","",Score!C101&amp;"")</f>
        <v/>
      </c>
      <c r="D101" s="4">
        <f>IF(Score!A101="","",IF(Score!M101="Yes","Company-managed",""))</f>
        <v/>
      </c>
      <c r="E101" s="4">
        <f>IF(Score!A101="","",IF(Score!N101="Yes","Yes",IF(OR(Score!N101="No",Score!N101="Partly"),"No","Unknown")))</f>
        <v/>
      </c>
      <c r="F101" s="4">
        <f>IF(Score!A101="","",Score!E101&amp;"")</f>
        <v/>
      </c>
      <c r="G101" s="4">
        <f>IF(Score!A101="","",IF(OR(Score!AE101="Not approved",Score!AE101="Retired"),"",IF(Score!AE101="Approved with limits",IF(OR(Score!F101="Public",Score!Z101="Public"),"Public","Internal"),IF(OR(Score!Z101="Public",Score!Z101="Internal",Score!Z101="Confidential",Score!Z101="Restricted"),Score!Z101,""))))</f>
        <v/>
      </c>
      <c r="H101" s="4">
        <f>IF(Score!A101="","",IF(Score!J101="Yes","No",IF(Score!J101="No","Yes","Unknown")))</f>
        <v/>
      </c>
      <c r="I101" s="4">
        <f>IF(Score!A101="","",IF(Score!J101="Yes","Yes","Unknown"))</f>
        <v/>
      </c>
      <c r="J101" s="4">
        <f>IF(Score!A101="","",Score!AA101&amp;"")</f>
        <v/>
      </c>
      <c r="K101" s="4">
        <f>IF(Score!A101="","",Score!AB101&amp;"")</f>
        <v/>
      </c>
      <c r="L101" s="4">
        <f>IF(Score!A101="","","[Decide]")</f>
        <v/>
      </c>
      <c r="M101" s="4">
        <f>IF(Score!A101="","",Score!AC101&amp;"")</f>
        <v/>
      </c>
      <c r="N101" s="4">
        <f>IF(Score!A101="","",TRIM(Score!G101&amp;" "&amp;IF(Score!H101="","[date]",TEXT(Score!H101,"yyyy-mm-dd"))))</f>
        <v/>
      </c>
      <c r="O101" s="4">
        <f>IF(Score!A101="","",Score!AD101&amp;"")</f>
        <v/>
      </c>
      <c r="P101" s="4">
        <f>IF(Score!A101="","",IF(Score!AE101="","Pending review",Score!AE101))</f>
        <v/>
      </c>
      <c r="Q101" s="5">
        <f>IF(Score!A101="","",IF(OR(Score!AE101="Approved",Score!AE101="Approved with limits"),IF(Score!AG101="","",Score!AG101),""))</f>
        <v/>
      </c>
      <c r="R101" s="5">
        <f>IF(OR(Score!A101="",Score!H101=""),"",Score!H101)</f>
        <v/>
      </c>
      <c r="S101" s="5">
        <f>IF(OR(Score!A101="",R101=""),"",R101+Settings!$B$5)</f>
        <v/>
      </c>
      <c r="T101" s="4">
        <f>IF(Score!A101="","","Vetting score "&amp;Score!V101&amp;"/24; recommendation: "&amp;Score!Y101&amp;IF(Score!S101="No","; Q10 No: no protected health information","")&amp;IF(Score!AH101="","","; "&amp;Score!AH101))</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5"/>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16" customWidth="1" min="2" max="2"/>
    <col width="42" customWidth="1" min="3" max="3"/>
    <col width="40" customWidth="1" min="4" max="4"/>
    <col width="36" customWidth="1" min="5" max="5"/>
    <col width="28" customWidth="1" min="6" max="6"/>
    <col width="40" customWidth="1" min="7" max="7"/>
    <col width="60" customWidth="1" min="8" max="8"/>
    <col width="8" customWidth="1" min="9" max="9"/>
    <col width="60" customWidth="1" min="10" max="10"/>
  </cols>
  <sheetData>
    <row r="1" ht="48" customHeight="1">
      <c r="A1" s="3" t="inlineStr">
        <is>
          <t>#</t>
        </is>
      </c>
      <c r="B1" s="3" t="inlineStr">
        <is>
          <t>Area</t>
        </is>
      </c>
      <c r="C1" s="3" t="inlineStr">
        <is>
          <t>Question</t>
        </is>
      </c>
      <c r="D1" s="3" t="inlineStr">
        <is>
          <t>A good answer</t>
        </is>
      </c>
      <c r="E1" s="3" t="inlineStr">
        <is>
          <t>Red flag</t>
        </is>
      </c>
      <c r="F1" s="3" t="inlineStr">
        <is>
          <t>Where to look</t>
        </is>
      </c>
      <c r="G1" s="3" t="inlineStr">
        <is>
          <t>Framework reference</t>
        </is>
      </c>
      <c r="H1" s="3" t="inlineStr">
        <is>
          <t>Vendor-terms example (checked 2026-10-20)</t>
        </is>
      </c>
      <c r="I1" s="3" t="inlineStr">
        <is>
          <t>Gate?</t>
        </is>
      </c>
      <c r="J1" s="3" t="inlineStr">
        <is>
          <t>Sources (checked 2026-10-20)</t>
        </is>
      </c>
    </row>
    <row r="2">
      <c r="A2" s="8" t="inlineStr">
        <is>
          <t>Q1</t>
        </is>
      </c>
      <c r="B2" s="8" t="inlineStr">
        <is>
          <t>Training use</t>
        </is>
      </c>
      <c r="C2" s="8" t="inlineStr">
        <is>
          <t>On the plan you will buy, are your inputs and outputs kept out of model training by default?</t>
        </is>
      </c>
      <c r="D2" s="8" t="inlineStr">
        <is>
          <t>Yes, by default, in the terms or data-use page for that plan, with any exceptions (such as feedback you submit) named.</t>
        </is>
      </c>
      <c r="E2" s="8" t="inlineStr">
        <is>
          <t>Training is on by default, can only be turned off user by user, or the page you found is for the consumer plan.</t>
        </is>
      </c>
      <c r="F2" s="8" t="inlineStr">
        <is>
          <t>Vendor's privacy or data-use page for business plans; commercial terms.</t>
        </is>
      </c>
      <c r="G2" s="8" t="inlineStr">
        <is>
          <t>NIST AI RMF 1.0 GOVERN 6.1 (third-party AI risks); NIST CSF 2.0 GV.SC-06 (due diligence before a supplier relationship).</t>
        </is>
      </c>
      <c r="H2" s="8" t="inlineStr">
        <is>
          <t>OpenAI: 'By default, data from ChatGPT Business, ChatGPT Enterprise ... and the API Platform (after March 1, 2023) isn't used for training our models, unless you have explicitly opted in to share your data with us to improve the services.' Anthropic: 'By default, we will not use your inputs or outputs from our commercial products ... to train our models'; feedback or bug reports a user submits, for example with the thumbs up/down button, or data the customer otherwise chooses to share, may be used, and a Team or Enterprise Owner can turn that button off with the Rate chats setting.</t>
        </is>
      </c>
      <c r="I2" s="8" t="inlineStr">
        <is>
          <t>Yes</t>
        </is>
      </c>
      <c r="J2" s="8" t="inlineStr">
        <is>
          <t>https://nvlpubs.nist.gov/nistpubs/ai/NIST.AI.100-1.pdf
https://nvlpubs.nist.gov/nistpubs/CSWP/NIST.CSWP.29.pdf
https://openai.com/enterprise-privacy/
https://privacy.claude.com/en/articles/7996868-is-my-data-used-for-model-training</t>
        </is>
      </c>
    </row>
    <row r="3">
      <c r="A3" s="8" t="inlineStr">
        <is>
          <t>Q2</t>
        </is>
      </c>
      <c r="B3" s="8" t="inlineStr">
        <is>
          <t>Retention</t>
        </is>
      </c>
      <c r="C3" s="8" t="inlineStr">
        <is>
          <t>Do you know how long your prompts, files and outputs are kept, and can an admin set that period?</t>
        </is>
      </c>
      <c r="D3" s="8" t="inlineStr">
        <is>
          <t>A stated retention period, an admin setting to shorten it, and a stated window for removing deleted data.</t>
        </is>
      </c>
      <c r="E3" s="8" t="inlineStr">
        <is>
          <t>No retention period stated, or retention can only be set on a higher plan than the one you are buying.</t>
        </is>
      </c>
      <c r="F3" s="8" t="inlineStr">
        <is>
          <t>Data-use or privacy page; plan comparison table; admin documentation.</t>
        </is>
      </c>
      <c r="G3" s="8" t="inlineStr">
        <is>
          <t>NIST CSF 2.0 GV.SC-05 (cybersecurity requirements in supplier contracts).</t>
        </is>
      </c>
      <c r="H3" s="8" t="inlineStr">
        <is>
          <t>OpenAI (ChatGPT Business): 'Your workspace admins can control how long your data is retained. Any deleted or unsaved conversations are removed from our systems within 30 days', with legal and safety exceptions; the same page's commitments list names only Enterprise, Healthcare and Edu for retention control, so confirm for Business. Anthropic's pricing table shows custom data retention controls on Enterprise, not Team.</t>
        </is>
      </c>
      <c r="I3" s="8" t="inlineStr"/>
      <c r="J3" s="8" t="inlineStr">
        <is>
          <t>https://nvlpubs.nist.gov/nistpubs/CSWP/NIST.CSWP.29.pdf
https://openai.com/enterprise-privacy/
https://claude.com/pricing</t>
        </is>
      </c>
    </row>
    <row r="4">
      <c r="A4" s="8" t="inlineStr">
        <is>
          <t>Q3</t>
        </is>
      </c>
      <c r="B4" s="8" t="inlineStr">
        <is>
          <t>Deletion</t>
        </is>
      </c>
      <c r="C4" s="8" t="inlineStr">
        <is>
          <t>Can you delete your data on request, and will the vendor return or delete it when the contract ends?</t>
        </is>
      </c>
      <c r="D4" s="8" t="inlineStr">
        <is>
          <t>Users or admins can delete content, and the contract or data processing addendum (DPA) commits to return or deletion at termination.</t>
        </is>
      </c>
      <c r="E4" s="8" t="inlineStr">
        <is>
          <t>Deletion only hides content from view, or nothing is said about what happens to your data when you leave.</t>
        </is>
      </c>
      <c r="F4" s="8" t="inlineStr">
        <is>
          <t>DPA or data processing terms; help-center article on deleting data.</t>
        </is>
      </c>
      <c r="G4" s="8" t="inlineStr">
        <is>
          <t>NIST CSF 2.0 GV.SC-10 (plans cover what happens after a supplier agreement ends).</t>
        </is>
      </c>
      <c r="H4" s="8" t="inlineStr">
        <is>
          <t>OpenAI Services Agreement section 11.3: if the agreement terminates, 'OpenAI will delete all Customer Content from its systems within thirty days', unless OpenAI is legally required to retain it or the customer has agreed otherwise in writing. Its DPA (section 2.11) adds a right to have personal data returned or deleted at the customer's instruction.</t>
        </is>
      </c>
      <c r="I4" s="8" t="inlineStr">
        <is>
          <t>Yes</t>
        </is>
      </c>
      <c r="J4" s="8" t="inlineStr">
        <is>
          <t>https://nvlpubs.nist.gov/nistpubs/CSWP/NIST.CSWP.29.pdf
https://cdn.openai.com/osa/openai-services-agreement.pdf
https://openai.com/policies/data-processing-addendum/</t>
        </is>
      </c>
    </row>
    <row r="5">
      <c r="A5" s="8" t="inlineStr">
        <is>
          <t>Q4</t>
        </is>
      </c>
      <c r="B5" s="8" t="inlineStr">
        <is>
          <t>Admin controls</t>
        </is>
      </c>
      <c r="C5" s="8" t="inlineStr">
        <is>
          <t>Can the company own the accounts: add and remove users centrally, and switch features and connectors on or off?</t>
        </is>
      </c>
      <c r="D5" s="8" t="inlineStr">
        <is>
          <t>A company workspace with an admin console, user removal, and controls over connectors, plug-ins and sharing.</t>
        </is>
      </c>
      <c r="E5" s="8" t="inlineStr">
        <is>
          <t>Only personal sign-ups exist, so the company cannot see who uses it or remove a leaver.</t>
        </is>
      </c>
      <c r="F5" s="8" t="inlineStr">
        <is>
          <t>Plan comparison table; admin guide.</t>
        </is>
      </c>
      <c r="G5" s="8" t="inlineStr">
        <is>
          <t>NIST CSF 2.0 PR.AA-05 (access permissions managed, enforced and reviewed, with least privilege).</t>
        </is>
      </c>
      <c r="H5" s="8" t="inlineStr">
        <is>
          <t>OpenAI's pricing table lists 'Admin console' and 'Bulk member management' for ChatGPT Business. Anthropic's lists 'Admin controls for remote and local connectors' for Team and Enterprise.</t>
        </is>
      </c>
      <c r="I5" s="8" t="inlineStr">
        <is>
          <t>Yes</t>
        </is>
      </c>
      <c r="J5" s="8" t="inlineStr">
        <is>
          <t>https://nvlpubs.nist.gov/nistpubs/CSWP/NIST.CSWP.29.pdf
https://openai.com/business/pricing/
https://claude.com/pricing</t>
        </is>
      </c>
    </row>
    <row r="6">
      <c r="A6" s="8" t="inlineStr">
        <is>
          <t>Q5</t>
        </is>
      </c>
      <c r="B6" s="8" t="inlineStr">
        <is>
          <t>Sign-in (SSO and MFA)</t>
        </is>
      </c>
      <c r="C6" s="8" t="inlineStr">
        <is>
          <t>Does the plan support single sign-on (SSO) with your identity provider, or at least enforce multi-factor authentication (MFA)?</t>
        </is>
      </c>
      <c r="D6" s="8" t="inlineStr">
        <is>
          <t>SSO (for example SAML) on the plan you are buying, so leavers lose access when their company account is disabled.</t>
        </is>
      </c>
      <c r="E6" s="8" t="inlineStr">
        <is>
          <t>SSO only on an enterprise tier, or no way to require MFA.</t>
        </is>
      </c>
      <c r="F6" s="8" t="inlineStr">
        <is>
          <t>Plan comparison table; security or admin documentation.</t>
        </is>
      </c>
      <c r="G6" s="8" t="inlineStr">
        <is>
          <t>NIST CSF 2.0 PR.AA-01 (identities and credentials managed by the organization); CISA Secure by Demand guide: SSO 'at no additional cost'.</t>
        </is>
      </c>
      <c r="H6" s="8" t="inlineStr">
        <is>
          <t>Anthropic's pricing table shows 'Single sign-on (SSO) and domain capture' as No on Free, Pro and Max, and SSO as Yes on Team and Enterprise. OpenAI's lists SAML SSO for ChatGPT Business and Enterprise.</t>
        </is>
      </c>
      <c r="I6" s="8" t="inlineStr"/>
      <c r="J6" s="8" t="inlineStr">
        <is>
          <t>https://nvlpubs.nist.gov/nistpubs/CSWP/NIST.CSWP.29.pdf
https://www.cisa.gov/resources-tools/resources/secure-demand-guide
https://claude.com/pricing
https://openai.com/business/pricing/</t>
        </is>
      </c>
    </row>
    <row r="7">
      <c r="A7" s="8" t="inlineStr">
        <is>
          <t>Q6</t>
        </is>
      </c>
      <c r="B7" s="8" t="inlineStr">
        <is>
          <t>Audit logs</t>
        </is>
      </c>
      <c r="C7" s="8" t="inlineStr">
        <is>
          <t>Can an admin see who used the tool and export activity logs?</t>
        </is>
      </c>
      <c r="D7" s="8" t="inlineStr">
        <is>
          <t>User and admin activity logs on your plan, kept for months, exportable or reachable by API.</t>
        </is>
      </c>
      <c r="E7" s="8" t="inlineStr">
        <is>
          <t>No logs, or logs only on a higher plan or at extra cost.</t>
        </is>
      </c>
      <c r="F7" s="8" t="inlineStr">
        <is>
          <t>Plan comparison table; admin or compliance documentation.</t>
        </is>
      </c>
      <c r="G7" s="8" t="inlineStr">
        <is>
          <t>NIST CSF 2.0 PR.PS-04 (log records generated and available for monitoring); CISA Secure by Demand guide: security logs for at least six months at no additional charge for SaaS.</t>
        </is>
      </c>
      <c r="H7" s="8" t="inlineStr">
        <is>
          <t>Anthropic's pricing table shows audit logs as No on Team and Yes on Enterprise. Microsoft says Copilot user interactions and admin activities are logged automatically as part of Purview Audit (Standard) when auditing is turned on for the organization.</t>
        </is>
      </c>
      <c r="I7" s="8" t="inlineStr"/>
      <c r="J7" s="8" t="inlineStr">
        <is>
          <t>https://nvlpubs.nist.gov/nistpubs/CSWP/NIST.CSWP.29.pdf
https://www.cisa.gov/resources-tools/resources/secure-demand-guide
https://claude.com/pricing
https://learn.microsoft.com/en-us/purview/audit-copilot</t>
        </is>
      </c>
    </row>
    <row r="8">
      <c r="A8" s="8" t="inlineStr">
        <is>
          <t>Q7</t>
        </is>
      </c>
      <c r="B8" s="8" t="inlineStr">
        <is>
          <t>Data location</t>
        </is>
      </c>
      <c r="C8" s="8" t="inlineStr">
        <is>
          <t>Do you know where your data is stored and processed, and can you choose the region if a customer or law requires it?</t>
        </is>
      </c>
      <c r="D8" s="8" t="inlineStr">
        <is>
          <t>Stated storage regions, and a region setting on your plan if your contracts require one.</t>
        </is>
      </c>
      <c r="E8" s="8" t="inlineStr">
        <is>
          <t>No statement of where data is stored, or residency only on a tier you are not buying when you need it.</t>
        </is>
      </c>
      <c r="F8" s="8" t="inlineStr">
        <is>
          <t>Data residency or data regions page; plan comparison table.</t>
        </is>
      </c>
      <c r="G8" s="8" t="inlineStr">
        <is>
          <t>NIST CSF 2.0 GV.OC-03 (legal, regulatory and contractual requirements, including privacy, understood and managed).</t>
        </is>
      </c>
      <c r="H8" s="8" t="inlineStr">
        <is>
          <t>OpenAI's pricing table shows data residency in ten regions as No on ChatGPT Business and Yes on Enterprise. Google includes Fundamental Data Regions (covered data stored in the United States or Europe) at no additional cost on editions including Business Standard and Business Plus, and lists which services and data types it covers.</t>
        </is>
      </c>
      <c r="I8" s="8" t="inlineStr"/>
      <c r="J8" s="8" t="inlineStr">
        <is>
          <t>https://nvlpubs.nist.gov/nistpubs/CSWP/NIST.CSWP.29.pdf
https://openai.com/business/pricing/
https://knowledge.workspace.google.com/admin/compliance/data-covered-by-data-regions</t>
        </is>
      </c>
    </row>
    <row r="9">
      <c r="A9" s="8" t="inlineStr">
        <is>
          <t>Q8</t>
        </is>
      </c>
      <c r="B9" s="8" t="inlineStr">
        <is>
          <t>Sub-processors</t>
        </is>
      </c>
      <c r="C9" s="8" t="inlineStr">
        <is>
          <t>Does the vendor publish the other companies that process your data, and tell you before it adds one?</t>
        </is>
      </c>
      <c r="D9" s="8" t="inlineStr">
        <is>
          <t>A published sub-processor list, a way to get notice of changes, and a right to object.</t>
        </is>
      </c>
      <c r="E9" s="8" t="inlineStr">
        <is>
          <t>No list, or changes are made without notice.</t>
        </is>
      </c>
      <c r="F9" s="8" t="inlineStr">
        <is>
          <t>Sub-processor list page; DPA.</t>
        </is>
      </c>
      <c r="G9" s="8" t="inlineStr">
        <is>
          <t>NIST CSF 2.0 GV.SC-07 (supplier risks understood and monitored over the relationship).</t>
        </is>
      </c>
      <c r="H9" s="8" t="inlineStr">
        <is>
          <t>OpenAI DPA: 'OpenAI will notify Customer of any changes to the Sub-Processor List via blog post, notification within the Services or other reasonable means', or by email for subscribers, and the customer 'may object ... within 30 days'.</t>
        </is>
      </c>
      <c r="I9" s="8" t="inlineStr"/>
      <c r="J9" s="8" t="inlineStr">
        <is>
          <t>https://nvlpubs.nist.gov/nistpubs/CSWP/NIST.CSWP.29.pdf
https://openai.com/policies/data-processing-addendum/
https://openai.com/policies/sub-processor-list/</t>
        </is>
      </c>
    </row>
    <row r="10">
      <c r="A10" s="8" t="inlineStr">
        <is>
          <t>Q9</t>
        </is>
      </c>
      <c r="B10" s="8" t="inlineStr">
        <is>
          <t>Terms-change notice</t>
        </is>
      </c>
      <c r="C10" s="8" t="inlineStr">
        <is>
          <t>If the vendor changes its terms, how much notice do you get, and how?</t>
        </is>
      </c>
      <c r="D10" s="8" t="inlineStr">
        <is>
          <t>A stated notice period (for example 30 days) before changes take effect, and a way to be told rather than having to check.</t>
        </is>
      </c>
      <c r="E10" s="8" t="inlineStr">
        <is>
          <t>Changes take effect when posted, with no notice period; the terms page has no date or version history.</t>
        </is>
      </c>
      <c r="F10" s="8" t="inlineStr">
        <is>
          <t>Terms of service or commercial terms (section on changes or modifications).</t>
        </is>
      </c>
      <c r="G10" s="8" t="inlineStr">
        <is>
          <t>NIST CSF 2.0 GV.SC-07 (monitored over the course of the relationship); GV.SC-05 (requirements in contracts).</t>
        </is>
      </c>
      <c r="H10" s="8" t="inlineStr">
        <is>
          <t>Anthropic Commercial Terms: updates take effect '30 days after the updates are posted by Anthropic or Customer otherwise receives Notice', except that updates made in response to changes to law or regulation take effect immediately. OpenAI Services Agreement: updates that OpenAI determines materially impact the customer's rights or obligations get 'at least thirty days' notice' (less where needed to comply with law); 'Any other updates will be effective on the date OpenAI posts' them.</t>
        </is>
      </c>
      <c r="I10" s="8" t="inlineStr"/>
      <c r="J10" s="8" t="inlineStr">
        <is>
          <t>https://nvlpubs.nist.gov/nistpubs/CSWP/NIST.CSWP.29.pdf
https://www.anthropic.com/legal/commercial-terms
https://cdn.openai.com/osa/openai-services-agreement.pdf</t>
        </is>
      </c>
    </row>
    <row r="11">
      <c r="A11" s="8" t="inlineStr">
        <is>
          <t>Q10</t>
        </is>
      </c>
      <c r="B11" s="8" t="inlineStr">
        <is>
          <t>Contract terms</t>
        </is>
      </c>
      <c r="C11" s="8" t="inlineStr">
        <is>
          <t>Is there a data processing addendum (DPA), and, if the tool will touch protected health information, a business associate agreement (BAA)?</t>
        </is>
      </c>
      <c r="D11" s="8" t="inlineStr">
        <is>
          <t>A DPA that applies to your plan; a signed BAA before any protected health information goes in, where HIPAA applies. If HIPAA applies and no BAA covers this plan, rate Q10 No and keep protected health information out of the tool at any data level.</t>
        </is>
      </c>
      <c r="E11" s="8" t="inlineStr">
        <is>
          <t>Consumer terms only; a BAA only on a higher plan when you need one.</t>
        </is>
      </c>
      <c r="F11" s="8" t="inlineStr">
        <is>
          <t>DPA page; HIPAA or BAA help article; plan comparison table.</t>
        </is>
      </c>
      <c r="G11" s="8" t="inlineStr">
        <is>
          <t>NIST CSF 2.0 GV.SC-05 (requirements in contracts); HIPAA, 45 CFR 164.502(e) (satisfactory assurance from a business associate).</t>
        </is>
      </c>
      <c r="H11" s="8" t="inlineStr">
        <is>
          <t>OpenAI publishes a Data Processing Addendum. Its HIPAA guide (July 9, 2026) names ChatGPT for Healthcare, ChatGPT for Clinicians, ChatGPT Enterprise / Education with the Regulated Workspace, or another ChatGPT service the BAA identifies as eligible, and says 'ChatGPT services for consumers (e.g., Free, Plus, Pro) and ChatGPT Business are not Eligible Services.' Anthropic's pricing table shows a HIPAA-ready offering as No on Team and available on Enterprise.</t>
        </is>
      </c>
      <c r="I11" s="8" t="inlineStr"/>
      <c r="J11" s="8" t="inlineStr">
        <is>
          <t>https://nvlpubs.nist.gov/nistpubs/CSWP/NIST.CSWP.29.pdf
https://www.ecfr.gov/current/title-45/subtitle-A/subchapter-C/part-164/subpart-E/section-164.502
https://openai.com/policies/data-processing-addendum/
https://cdn.openai.com/osa/baa-hipaa-guide.pdf
https://claude.com/pricing</t>
        </is>
      </c>
    </row>
    <row r="12">
      <c r="A12" s="8" t="inlineStr">
        <is>
          <t>Q11</t>
        </is>
      </c>
      <c r="B12" s="8" t="inlineStr">
        <is>
          <t>Security evidence</t>
        </is>
      </c>
      <c r="C12" s="8" t="inlineStr">
        <is>
          <t>Can the vendor show independent evidence of its security, such as a SOC 2 Type 2 report or ISO/IEC 27001 certificate?</t>
        </is>
      </c>
      <c r="D12" s="8" t="inlineStr">
        <is>
          <t>A current report or certificate covering the product you are buying, available from a trust portal.</t>
        </is>
      </c>
      <c r="E12" s="8" t="inlineStr">
        <is>
          <t>Only marketing claims; the report covers a different product or is out of date.</t>
        </is>
      </c>
      <c r="F12" s="8" t="inlineStr">
        <is>
          <t>Trust or security portal; enterprise privacy page.</t>
        </is>
      </c>
      <c r="G12" s="8" t="inlineStr">
        <is>
          <t>NIST CSF 2.0 GV.SC-06 (due diligence before entering a supplier relationship); CISA Secure by Demand guide (questions to ask before procurement).</t>
        </is>
      </c>
      <c r="H12" s="8" t="inlineStr">
        <is>
          <t>OpenAI: 'ChatGPT Business successfully completed a SOC 2 Type 2 audit.'</t>
        </is>
      </c>
      <c r="I12" s="8" t="inlineStr"/>
      <c r="J12" s="8" t="inlineStr">
        <is>
          <t>https://nvlpubs.nist.gov/nistpubs/CSWP/NIST.CSWP.29.pdf
https://www.cisa.gov/resources-tools/resources/secure-demand-guide
https://openai.com/enterprise-privacy/</t>
        </is>
      </c>
    </row>
    <row r="13">
      <c r="A13" s="8" t="inlineStr">
        <is>
          <t>Q12</t>
        </is>
      </c>
      <c r="B13" s="8" t="inlineStr">
        <is>
          <t>Breach notification</t>
        </is>
      </c>
      <c r="C13" s="8" t="inlineStr">
        <is>
          <t>Will the vendor tell you if your data is involved in a breach, and how fast?</t>
        </is>
      </c>
      <c r="D13" s="8" t="inlineStr">
        <is>
          <t>A contract commitment to notify you without undue delay, or within a stated time, with the details you need.</t>
        </is>
      </c>
      <c r="E13" s="8" t="inlineStr">
        <is>
          <t>No breach notification commitment in any document that applies to your plan.</t>
        </is>
      </c>
      <c r="F13" s="8" t="inlineStr">
        <is>
          <t>DPA (personal data breach section); security measures document or order form for other business content.</t>
        </is>
      </c>
      <c r="G13" s="8" t="inlineStr">
        <is>
          <t>NIST CSF 2.0 GV.SC-08 (suppliers included in incident planning, response and recovery).</t>
        </is>
      </c>
      <c r="H13" s="8" t="inlineStr">
        <is>
          <t>OpenAI DPA: 'OpenAI will notify Customer without undue delay after becoming aware of any Personal Data Breach'. In that DPA, Customer Data 'means Personal Data processed by OpenAI on behalf of Customer', so the commitment covers personal data; for other business content, look for a security-incident term in the vendor's security measures or order form, or ask.</t>
        </is>
      </c>
      <c r="I13" s="8" t="inlineStr"/>
      <c r="J13" s="8" t="inlineStr">
        <is>
          <t>https://nvlpubs.nist.gov/nistpubs/CSWP/NIST.CSWP.29.pdf
https://openai.com/policies/data-processing-addendum/</t>
        </is>
      </c>
    </row>
    <row r="15">
      <c r="A15" s="9" t="inlineStr">
        <is>
          <t>Vendor examples are quoted or closely paraphrased from each vendor's own page, read on 2026-10-20; the page each one came from is in the Sources column. They illustrate what to look for and are not a rating of any vendor.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80" customWidth="1" min="3" max="3"/>
  </cols>
  <sheetData>
    <row r="1" ht="48" customHeight="1">
      <c r="A1" s="3" t="inlineStr">
        <is>
          <t>Setting</t>
        </is>
      </c>
      <c r="B1" s="3" t="inlineStr">
        <is>
          <t>Value</t>
        </is>
      </c>
      <c r="C1" s="3" t="inlineStr">
        <is>
          <t>What it does</t>
        </is>
      </c>
    </row>
    <row r="2">
      <c r="A2" t="inlineStr">
        <is>
          <t>Approve: minimum score</t>
        </is>
      </c>
      <c r="B2" s="10" t="n">
        <v>20</v>
      </c>
      <c r="C2" t="inlineStr">
        <is>
          <t>Score at or above this gives Approve, if the gate passed (Q1, Q3 and Q4 all Yes), there are fewer Unknowns than the limit below, for Confidential or Restricted data Q10 is Yes, and for Restricted data Q11 and Q12 are also Yes. Whole number from the limits minimum up to 24.</t>
        </is>
      </c>
    </row>
    <row r="3">
      <c r="A3" t="inlineStr">
        <is>
          <t>Approve with limits: minimum score</t>
        </is>
      </c>
      <c r="B3" s="10" t="n">
        <v>14</v>
      </c>
      <c r="C3" t="inlineStr">
        <is>
          <t>Score from this up to the Approve minimum gives Approve with limits; below it, Not approved. Also used to spot rows that could not reach it even if every Partly and Unknown became Yes. Whole number from 0 up to the Approve minimum.</t>
        </is>
      </c>
    </row>
    <row r="4">
      <c r="A4" t="inlineStr">
        <is>
          <t>Unknowns that force Find out first</t>
        </is>
      </c>
      <c r="B4" s="10" t="n">
        <v>3</v>
      </c>
      <c r="C4" t="inlineStr">
        <is>
          <t>This many Unknown answers or more gives Find out first. Whole number from 1 to 12.</t>
        </is>
      </c>
    </row>
    <row r="5">
      <c r="A5" t="inlineStr">
        <is>
          <t>Days between reviews</t>
        </is>
      </c>
      <c r="B5" s="10" t="n">
        <v>90</v>
      </c>
      <c r="C5" t="inlineStr">
        <is>
          <t>Register row: Next review = Last reviewed + this many days. Whole number from 1 to 366.</t>
        </is>
      </c>
    </row>
  </sheetData>
  <dataValidations count="4">
    <dataValidation sqref="B2" showDropDown="0" showInputMessage="0" showErrorMessage="1" allowBlank="0" errorTitle="Setting" error="Enter a whole number in the range shown in column C." type="whole" operator="between">
      <formula1>$B$3</formula1>
      <formula2>24</formula2>
    </dataValidation>
    <dataValidation sqref="B3" showDropDown="0" showInputMessage="0" showErrorMessage="1" allowBlank="0" errorTitle="Setting" error="Enter a whole number in the range shown in column C." type="whole" operator="between">
      <formula1>0</formula1>
      <formula2>$B$2</formula2>
    </dataValidation>
    <dataValidation sqref="B4" showDropDown="0" showInputMessage="0" showErrorMessage="1" allowBlank="0" errorTitle="Setting" error="Enter a whole number in the range shown in column C." type="whole" operator="between">
      <formula1>1</formula1>
      <formula2>12</formula2>
    </dataValidation>
    <dataValidation sqref="B5" showDropDown="0" showInputMessage="0" showErrorMessage="1" allowBlank="0" errorTitle="Setting" error="Enter a whole number in the range shown in column C." type="whole" operator="between">
      <formula1>1</formula1>
      <formula2>366</formula2>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6"/>
  <sheetViews>
    <sheetView zoomScale="100" workbookViewId="0">
      <selection activeCell="A1" sqref="A1"/>
    </sheetView>
  </sheetViews>
  <sheetFormatPr baseColWidth="8" defaultRowHeight="15"/>
  <sheetData>
    <row r="1">
      <c r="A1" s="11" t="inlineStr">
        <is>
          <t>Answer</t>
        </is>
      </c>
      <c r="B1" s="11" t="inlineStr">
        <is>
          <t>Data levels</t>
        </is>
      </c>
      <c r="C1" s="11" t="inlineStr">
        <is>
          <t>Decision</t>
        </is>
      </c>
    </row>
    <row r="2">
      <c r="A2" t="inlineStr">
        <is>
          <t>Yes</t>
        </is>
      </c>
      <c r="B2" t="inlineStr">
        <is>
          <t>Public</t>
        </is>
      </c>
      <c r="C2" t="inlineStr">
        <is>
          <t>Approved</t>
        </is>
      </c>
    </row>
    <row r="3">
      <c r="A3" t="inlineStr">
        <is>
          <t>Partly</t>
        </is>
      </c>
      <c r="B3" t="inlineStr">
        <is>
          <t>Internal</t>
        </is>
      </c>
      <c r="C3" t="inlineStr">
        <is>
          <t>Approved with limits</t>
        </is>
      </c>
    </row>
    <row r="4">
      <c r="A4" t="inlineStr">
        <is>
          <t>No</t>
        </is>
      </c>
      <c r="B4" t="inlineStr">
        <is>
          <t>Confidential</t>
        </is>
      </c>
      <c r="C4" t="inlineStr">
        <is>
          <t>Pending review</t>
        </is>
      </c>
    </row>
    <row r="5">
      <c r="A5" t="inlineStr">
        <is>
          <t>Unknown</t>
        </is>
      </c>
      <c r="B5" t="inlineStr">
        <is>
          <t>Restricted</t>
        </is>
      </c>
      <c r="C5" t="inlineStr">
        <is>
          <t>Not approved</t>
        </is>
      </c>
    </row>
    <row r="6">
      <c r="C6" t="inlineStr">
        <is>
          <t>Retired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2026-10-20T19:18:20Z</dcterms:created>
  <dcterms:modified xmlns:dcterms="http://purl.org/dc/terms/" xmlns:xsi="http://www.w3.org/2001/XMLSchema-instance" xsi:type="dcterms:W3CDTF">2026-10-20T19:18:21Z</dcterms:modified>
</cp:coreProperties>
</file>